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Z:\Аппарат\11 ОТДЕЛ ПРАВОВОЙ СТАТИСТИКИ\Макарова И.В\ПЕЧАТЬ СТАТИСТИКА\2025 год\12.2025\"/>
    </mc:Choice>
  </mc:AlternateContent>
  <xr:revisionPtr revIDLastSave="0" documentId="13_ncr:1_{115607BF-E7B8-4069-8D62-5FFA2A10D990}" xr6:coauthVersionLast="36" xr6:coauthVersionMax="36" xr10:uidLastSave="{00000000-0000-0000-0000-000000000000}"/>
  <bookViews>
    <workbookView xWindow="0" yWindow="0" windowWidth="26685" windowHeight="98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  <definedName name="_xlnm.Print_Area" localSheetId="0">Лист1!$A$1:$M$64</definedName>
  </definedNames>
  <calcPr calcId="191029"/>
</workbook>
</file>

<file path=xl/calcChain.xml><?xml version="1.0" encoding="utf-8"?>
<calcChain xmlns="http://schemas.openxmlformats.org/spreadsheetml/2006/main">
  <c r="G16" i="1" l="1"/>
  <c r="H16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H32" i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</calcChain>
</file>

<file path=xl/sharedStrings.xml><?xml version="1.0" encoding="utf-8"?>
<sst xmlns="http://schemas.openxmlformats.org/spreadsheetml/2006/main" count="65" uniqueCount="64">
  <si>
    <t>СВЕДЕНИЯ О СОСТОЯНИИ ПРЕСТУПНОСТИ</t>
  </si>
  <si>
    <t>12 мес. 2023 г.</t>
  </si>
  <si>
    <t>кол-во +-</t>
  </si>
  <si>
    <t>% % +- к 2024г.</t>
  </si>
  <si>
    <t>% раскр. прошл</t>
  </si>
  <si>
    <t>% раскр. текущ.</t>
  </si>
  <si>
    <t>уд. вес к зарег.</t>
  </si>
  <si>
    <t>Зарегистрировано преступлений</t>
  </si>
  <si>
    <t>Зарегистрировано особо тяжких</t>
  </si>
  <si>
    <t>Зарегистрировано тяжких</t>
  </si>
  <si>
    <t>Зарегистрировано прест. средней тяжести</t>
  </si>
  <si>
    <t xml:space="preserve">Зарегистрировано прест. небольш. тяжести         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</si>
  <si>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</si>
  <si>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</si>
  <si>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</si>
  <si>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Преступления террористического характера</t>
  </si>
  <si>
    <t>Преступления экстремистской направленности</t>
  </si>
  <si>
    <t>Преступления против личности</t>
  </si>
  <si>
    <t>Преступления, соверш. в обществ. местах</t>
  </si>
  <si>
    <t>в т.ч.    ч.4 ст.111</t>
  </si>
  <si>
    <t>на улицах, площадях, в парках, скверах</t>
  </si>
  <si>
    <t>Преступления с двойной превенцией*</t>
  </si>
  <si>
    <t>Прест. связанные с незаконным оборотом</t>
  </si>
  <si>
    <t>наркотик. и псих. веществ</t>
  </si>
  <si>
    <t>оружия</t>
  </si>
  <si>
    <t>Совер.с прим. огнестр. оружия</t>
  </si>
  <si>
    <t>Связан. с незакон. оборот. алк. продукции</t>
  </si>
  <si>
    <t>Преступления общеугол. направленности</t>
  </si>
  <si>
    <t>Зарегистрировано умышл. убийств</t>
  </si>
  <si>
    <t>Умышл. прич. тяжкого вреда</t>
  </si>
  <si>
    <t>Изнасилования</t>
  </si>
  <si>
    <t>Вовлечение н/лет в преступления или антиобщественную  деятельность</t>
  </si>
  <si>
    <t>Кражи</t>
  </si>
  <si>
    <t>Мелкое хищение</t>
  </si>
  <si>
    <t>Мошенничество</t>
  </si>
  <si>
    <t>Грабежи</t>
  </si>
  <si>
    <t>Разбои</t>
  </si>
  <si>
    <t>Вымогательство</t>
  </si>
  <si>
    <t>Легализация</t>
  </si>
  <si>
    <t>Заведомо ложные сообщения об акте терроризма</t>
  </si>
  <si>
    <t xml:space="preserve">Хулиганство   </t>
  </si>
  <si>
    <t>Наруш. прав. дорожн. движения</t>
  </si>
  <si>
    <t>в.т.ч.повл.смерть потерп.</t>
  </si>
  <si>
    <t>Нарушение ПДД лицом, подв. админ. наказ.</t>
  </si>
  <si>
    <t>Взяточничество</t>
  </si>
  <si>
    <t>в том числе</t>
  </si>
  <si>
    <t xml:space="preserve">получение </t>
  </si>
  <si>
    <t>дача взятки</t>
  </si>
  <si>
    <t>посредничество во взяточничестве</t>
  </si>
  <si>
    <t>мелкое взяточничество</t>
  </si>
  <si>
    <t>Всего окончено преступлений</t>
  </si>
  <si>
    <t>уд. вес к оконченным</t>
  </si>
  <si>
    <t>от оконченных преступлений</t>
  </si>
  <si>
    <t>Совершено преступлений н/л и при их соучастии</t>
  </si>
  <si>
    <t>Соверш. прест. ранее совершавшими</t>
  </si>
  <si>
    <t>в т.ч. ранее судимыми</t>
  </si>
  <si>
    <t>Соверш. прест. группой лиц</t>
  </si>
  <si>
    <t>группой лиц по предв. сговору</t>
  </si>
  <si>
    <t>Соверш. прест. в сост.алкогол.опьян.</t>
  </si>
  <si>
    <t>Сов. прест. в сост. наркот, токсич. опьян.</t>
  </si>
  <si>
    <t>Соверш. прест. на бытовой почве</t>
  </si>
  <si>
    <t>12 месяцев 2025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</si>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</sst>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183">
    <xf numFmtId="0" fontId="2" fillId="0" borderId="0" xfId="0" applyNumberFormat="1" applyFont="1"/>
    <xf numFmtId="0" fontId="2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2" borderId="0" xfId="0" applyNumberFormat="1" applyFont="1" applyFill="1"/>
    <xf numFmtId="0" fontId="5" fillId="0" borderId="13" xfId="0" applyNumberFormat="1" applyFont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vertical="top" wrapText="1"/>
    </xf>
    <xf numFmtId="0" fontId="4" fillId="2" borderId="13" xfId="0" applyNumberFormat="1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/>
    <xf numFmtId="0" fontId="2" fillId="3" borderId="0" xfId="0" applyNumberFormat="1" applyFont="1" applyFill="1"/>
    <xf numFmtId="164" fontId="7" fillId="2" borderId="13" xfId="0" applyNumberFormat="1" applyFont="1" applyFill="1" applyBorder="1" applyAlignment="1">
      <alignment horizontal="center" wrapText="1"/>
    </xf>
    <xf numFmtId="0" fontId="7" fillId="2" borderId="67" xfId="0" applyNumberFormat="1" applyFont="1" applyFill="1" applyBorder="1" applyAlignment="1">
      <alignment vertical="top" wrapText="1"/>
    </xf>
    <xf numFmtId="0" fontId="7" fillId="2" borderId="13" xfId="0" applyNumberFormat="1" applyFont="1" applyFill="1" applyBorder="1" applyAlignment="1">
      <alignment horizont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4" fillId="4" borderId="13" xfId="0" applyNumberFormat="1" applyFont="1" applyFill="1" applyBorder="1" applyAlignment="1">
      <alignment horizontal="center" wrapText="1"/>
    </xf>
    <xf numFmtId="0" fontId="7" fillId="4" borderId="13" xfId="0" applyNumberFormat="1" applyFont="1" applyFill="1" applyBorder="1" applyAlignment="1">
      <alignment horizontal="center" wrapText="1"/>
    </xf>
    <xf numFmtId="0" fontId="4" fillId="4" borderId="13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wrapText="1"/>
    </xf>
    <xf numFmtId="164" fontId="7" fillId="4" borderId="13" xfId="0" applyNumberFormat="1" applyFont="1" applyFill="1" applyBorder="1" applyAlignment="1">
      <alignment horizontal="center" wrapText="1"/>
    </xf>
    <xf numFmtId="0" fontId="5" fillId="4" borderId="13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top" wrapText="1"/>
    </xf>
    <xf numFmtId="164" fontId="7" fillId="4" borderId="13" xfId="0" applyNumberFormat="1" applyFont="1" applyFill="1" applyBorder="1" applyAlignment="1">
      <alignment horizontal="center" vertical="top" wrapText="1"/>
    </xf>
    <xf numFmtId="0" fontId="4" fillId="5" borderId="13" xfId="0" applyNumberFormat="1" applyFont="1" applyFill="1" applyBorder="1" applyAlignment="1">
      <alignment horizontal="center" wrapText="1"/>
    </xf>
    <xf numFmtId="0" fontId="7" fillId="5" borderId="13" xfId="0" applyNumberFormat="1" applyFont="1" applyFill="1" applyBorder="1" applyAlignment="1">
      <alignment horizontal="center" wrapText="1"/>
    </xf>
    <xf numFmtId="0" fontId="4" fillId="5" borderId="13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wrapText="1"/>
    </xf>
    <xf numFmtId="164" fontId="7" fillId="5" borderId="13" xfId="0" applyNumberFormat="1" applyFont="1" applyFill="1" applyBorder="1" applyAlignment="1">
      <alignment horizontal="center" wrapText="1"/>
    </xf>
    <xf numFmtId="0" fontId="5" fillId="5" borderId="13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top" wrapText="1"/>
    </xf>
    <xf numFmtId="164" fontId="7" fillId="5" borderId="13" xfId="0" applyNumberFormat="1" applyFont="1" applyFill="1" applyBorder="1" applyAlignment="1">
      <alignment horizontal="center" vertical="top" wrapText="1"/>
    </xf>
    <xf numFmtId="0" fontId="4" fillId="2" borderId="13" xfId="0" applyNumberFormat="1" applyFont="1" applyFill="1" applyBorder="1" applyAlignment="1">
      <alignment vertical="top" wrapText="1"/>
    </xf>
    <xf numFmtId="0" fontId="4" fillId="2" borderId="38" xfId="0" applyNumberFormat="1" applyFont="1" applyFill="1" applyBorder="1" applyAlignment="1">
      <alignment vertical="top" wrapText="1"/>
    </xf>
    <xf numFmtId="0" fontId="4" fillId="2" borderId="39" xfId="0" applyNumberFormat="1" applyFont="1" applyFill="1" applyBorder="1" applyAlignment="1">
      <alignment vertical="top" wrapText="1"/>
    </xf>
    <xf numFmtId="0" fontId="4" fillId="2" borderId="40" xfId="0" applyNumberFormat="1" applyFont="1" applyFill="1" applyBorder="1" applyAlignment="1">
      <alignment vertical="top" wrapText="1"/>
    </xf>
    <xf numFmtId="0" fontId="4" fillId="2" borderId="41" xfId="0" applyNumberFormat="1" applyFont="1" applyFill="1" applyBorder="1" applyAlignment="1">
      <alignment vertical="top" wrapText="1"/>
    </xf>
    <xf numFmtId="0" fontId="4" fillId="2" borderId="72" xfId="0" applyNumberFormat="1" applyFont="1" applyFill="1" applyBorder="1" applyAlignment="1">
      <alignment vertical="top" wrapText="1"/>
    </xf>
    <xf numFmtId="0" fontId="4" fillId="2" borderId="73" xfId="0" applyNumberFormat="1" applyFont="1" applyFill="1" applyBorder="1" applyAlignment="1">
      <alignment vertical="top" wrapText="1"/>
    </xf>
    <xf numFmtId="0" fontId="4" fillId="2" borderId="63" xfId="0" applyNumberFormat="1" applyFont="1" applyFill="1" applyBorder="1" applyAlignment="1">
      <alignment vertical="top" wrapText="1"/>
    </xf>
    <xf numFmtId="0" fontId="4" fillId="2" borderId="64" xfId="0" applyNumberFormat="1" applyFont="1" applyFill="1" applyBorder="1" applyAlignment="1">
      <alignment vertical="top" wrapText="1"/>
    </xf>
    <xf numFmtId="0" fontId="7" fillId="2" borderId="65" xfId="0" applyNumberFormat="1" applyFont="1" applyFill="1" applyBorder="1" applyAlignment="1">
      <alignment horizontal="left" vertical="top" wrapText="1"/>
    </xf>
    <xf numFmtId="0" fontId="7" fillId="2" borderId="66" xfId="0" applyNumberFormat="1" applyFont="1" applyFill="1" applyBorder="1" applyAlignment="1">
      <alignment horizontal="left" vertical="top" wrapText="1"/>
    </xf>
    <xf numFmtId="0" fontId="7" fillId="2" borderId="68" xfId="0" applyNumberFormat="1" applyFont="1" applyFill="1" applyBorder="1" applyAlignment="1">
      <alignment horizontal="left" vertical="top" wrapText="1"/>
    </xf>
    <xf numFmtId="0" fontId="7" fillId="2" borderId="69" xfId="0" applyNumberFormat="1" applyFont="1" applyFill="1" applyBorder="1" applyAlignment="1">
      <alignment horizontal="left" vertical="top" wrapText="1"/>
    </xf>
    <xf numFmtId="0" fontId="4" fillId="2" borderId="70" xfId="0" applyNumberFormat="1" applyFont="1" applyFill="1" applyBorder="1" applyAlignment="1">
      <alignment vertical="top" wrapText="1"/>
    </xf>
    <xf numFmtId="0" fontId="4" fillId="2" borderId="71" xfId="0" applyNumberFormat="1" applyFont="1" applyFill="1" applyBorder="1" applyAlignment="1">
      <alignment vertical="top" wrapText="1"/>
    </xf>
    <xf numFmtId="0" fontId="4" fillId="2" borderId="13" xfId="0" applyNumberFormat="1" applyFont="1" applyFill="1" applyBorder="1" applyAlignment="1">
      <alignment horizontal="left" vertical="top" wrapText="1"/>
    </xf>
    <xf numFmtId="0" fontId="4" fillId="2" borderId="42" xfId="0" applyNumberFormat="1" applyFont="1" applyFill="1" applyBorder="1" applyAlignment="1">
      <alignment horizontal="left" vertical="top" wrapText="1"/>
    </xf>
    <xf numFmtId="0" fontId="4" fillId="2" borderId="43" xfId="0" applyNumberFormat="1" applyFont="1" applyFill="1" applyBorder="1" applyAlignment="1">
      <alignment horizontal="left" vertical="top" wrapText="1"/>
    </xf>
    <xf numFmtId="0" fontId="4" fillId="2" borderId="44" xfId="0" applyNumberFormat="1" applyFont="1" applyFill="1" applyBorder="1" applyAlignment="1">
      <alignment vertical="top" wrapText="1"/>
    </xf>
    <xf numFmtId="0" fontId="4" fillId="2" borderId="45" xfId="0" applyNumberFormat="1" applyFont="1" applyFill="1" applyBorder="1" applyAlignment="1">
      <alignment vertical="top" wrapText="1"/>
    </xf>
    <xf numFmtId="0" fontId="4" fillId="2" borderId="46" xfId="0" applyNumberFormat="1" applyFont="1" applyFill="1" applyBorder="1" applyAlignment="1">
      <alignment vertical="top" wrapText="1"/>
    </xf>
    <xf numFmtId="0" fontId="4" fillId="2" borderId="47" xfId="0" applyNumberFormat="1" applyFont="1" applyFill="1" applyBorder="1" applyAlignment="1">
      <alignment vertical="top" wrapText="1"/>
    </xf>
    <xf numFmtId="0" fontId="4" fillId="2" borderId="48" xfId="0" applyNumberFormat="1" applyFont="1" applyFill="1" applyBorder="1" applyAlignment="1">
      <alignment vertical="top" wrapText="1"/>
    </xf>
    <xf numFmtId="0" fontId="4" fillId="2" borderId="49" xfId="0" applyNumberFormat="1" applyFont="1" applyFill="1" applyBorder="1" applyAlignment="1">
      <alignment vertical="top" wrapText="1"/>
    </xf>
    <xf numFmtId="0" fontId="4" fillId="2" borderId="50" xfId="0" applyNumberFormat="1" applyFont="1" applyFill="1" applyBorder="1" applyAlignment="1">
      <alignment vertical="top" wrapText="1"/>
    </xf>
    <xf numFmtId="0" fontId="4" fillId="2" borderId="51" xfId="0" applyNumberFormat="1" applyFont="1" applyFill="1" applyBorder="1" applyAlignment="1">
      <alignment vertical="top" wrapText="1"/>
    </xf>
    <xf numFmtId="0" fontId="4" fillId="2" borderId="52" xfId="0" applyNumberFormat="1" applyFont="1" applyFill="1" applyBorder="1" applyAlignment="1">
      <alignment vertical="top" wrapText="1"/>
    </xf>
    <xf numFmtId="0" fontId="4" fillId="2" borderId="53" xfId="0" applyNumberFormat="1" applyFont="1" applyFill="1" applyBorder="1" applyAlignment="1">
      <alignment vertical="top" wrapText="1"/>
    </xf>
    <xf numFmtId="0" fontId="4" fillId="2" borderId="54" xfId="0" applyNumberFormat="1" applyFont="1" applyFill="1" applyBorder="1" applyAlignment="1">
      <alignment vertical="top" wrapText="1"/>
    </xf>
    <xf numFmtId="0" fontId="4" fillId="2" borderId="55" xfId="0" applyNumberFormat="1" applyFont="1" applyFill="1" applyBorder="1" applyAlignment="1">
      <alignment vertical="top" wrapText="1"/>
    </xf>
    <xf numFmtId="0" fontId="4" fillId="2" borderId="56" xfId="0" applyNumberFormat="1" applyFont="1" applyFill="1" applyBorder="1" applyAlignment="1">
      <alignment vertical="top" wrapText="1"/>
    </xf>
    <xf numFmtId="0" fontId="4" fillId="2" borderId="57" xfId="0" applyNumberFormat="1" applyFont="1" applyFill="1" applyBorder="1" applyAlignment="1">
      <alignment vertical="top" wrapText="1"/>
    </xf>
    <xf numFmtId="0" fontId="4" fillId="2" borderId="58" xfId="0" applyNumberFormat="1" applyFont="1" applyFill="1" applyBorder="1" applyAlignment="1">
      <alignment vertical="top" wrapText="1"/>
    </xf>
    <xf numFmtId="0" fontId="4" fillId="2" borderId="59" xfId="0" applyNumberFormat="1" applyFont="1" applyFill="1" applyBorder="1" applyAlignment="1">
      <alignment vertical="top" wrapText="1"/>
    </xf>
    <xf numFmtId="0" fontId="4" fillId="2" borderId="60" xfId="0" applyNumberFormat="1" applyFont="1" applyFill="1" applyBorder="1" applyAlignment="1">
      <alignment vertical="top" wrapText="1"/>
    </xf>
    <xf numFmtId="0" fontId="4" fillId="2" borderId="6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28" xfId="0" applyNumberFormat="1" applyFont="1" applyBorder="1" applyAlignment="1">
      <alignment horizontal="center" vertical="center" wrapText="1"/>
    </xf>
    <xf numFmtId="0" fontId="5" fillId="5" borderId="13" xfId="0" applyNumberFormat="1" applyFont="1" applyFill="1" applyBorder="1" applyAlignment="1">
      <alignment horizontal="center" vertical="center" wrapText="1"/>
    </xf>
    <xf numFmtId="0" fontId="5" fillId="5" borderId="37" xfId="0" applyNumberFormat="1" applyFont="1" applyFill="1" applyBorder="1" applyAlignment="1">
      <alignment horizontal="center" vertical="center" wrapText="1"/>
    </xf>
    <xf numFmtId="0" fontId="5" fillId="4" borderId="13" xfId="0" applyNumberFormat="1" applyFont="1" applyFill="1" applyBorder="1" applyAlignment="1">
      <alignment horizontal="center" vertical="center" wrapText="1"/>
    </xf>
    <xf numFmtId="0" fontId="5" fillId="4" borderId="36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5" fillId="5" borderId="34" xfId="0" applyNumberFormat="1" applyFont="1" applyFill="1" applyBorder="1" applyAlignment="1">
      <alignment horizontal="center" vertical="center" wrapText="1"/>
    </xf>
    <xf numFmtId="0" fontId="5" fillId="4" borderId="17" xfId="0" applyNumberFormat="1" applyFont="1" applyFill="1" applyBorder="1" applyAlignment="1">
      <alignment horizontal="center" vertical="center" wrapText="1"/>
    </xf>
    <xf numFmtId="0" fontId="5" fillId="4" borderId="33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vertical="top" wrapText="1"/>
    </xf>
    <xf numFmtId="0" fontId="4" fillId="0" borderId="14" xfId="0" applyNumberFormat="1" applyFont="1" applyBorder="1" applyAlignment="1">
      <alignment vertical="top" wrapText="1"/>
    </xf>
    <xf numFmtId="0" fontId="4" fillId="0" borderId="15" xfId="0" applyNumberFormat="1" applyFont="1" applyBorder="1" applyAlignment="1">
      <alignment vertical="top" wrapText="1"/>
    </xf>
    <xf numFmtId="0" fontId="4" fillId="0" borderId="25" xfId="0" applyNumberFormat="1" applyFont="1" applyBorder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26" xfId="0" applyNumberFormat="1" applyFont="1" applyBorder="1" applyAlignment="1">
      <alignment vertical="top" wrapText="1"/>
    </xf>
    <xf numFmtId="0" fontId="4" fillId="0" borderId="29" xfId="0" applyNumberFormat="1" applyFont="1" applyBorder="1" applyAlignment="1">
      <alignment vertical="top" wrapText="1"/>
    </xf>
    <xf numFmtId="0" fontId="4" fillId="0" borderId="30" xfId="0" applyNumberFormat="1" applyFont="1" applyBorder="1" applyAlignment="1">
      <alignment vertical="top" wrapText="1"/>
    </xf>
    <xf numFmtId="0" fontId="4" fillId="0" borderId="31" xfId="0" applyNumberFormat="1" applyFont="1" applyBorder="1" applyAlignment="1">
      <alignment vertical="top" wrapText="1"/>
    </xf>
    <xf numFmtId="0" fontId="4" fillId="2" borderId="62" xfId="0" applyNumberFormat="1" applyFont="1" applyFill="1" applyBorder="1" applyAlignment="1">
      <alignment horizontal="left" vertical="top" wrapText="1"/>
    </xf>
    <xf numFmtId="0" fontId="4" fillId="2" borderId="84" xfId="0" applyNumberFormat="1" applyFont="1" applyFill="1" applyBorder="1" applyAlignment="1">
      <alignment vertical="top" wrapText="1"/>
    </xf>
    <xf numFmtId="0" fontId="4" fillId="2" borderId="85" xfId="0" applyNumberFormat="1" applyFont="1" applyFill="1" applyBorder="1" applyAlignment="1">
      <alignment vertical="top" wrapText="1"/>
    </xf>
    <xf numFmtId="0" fontId="4" fillId="2" borderId="86" xfId="0" applyNumberFormat="1" applyFont="1" applyFill="1" applyBorder="1" applyAlignment="1">
      <alignment vertical="top" wrapText="1"/>
    </xf>
    <xf numFmtId="0" fontId="4" fillId="2" borderId="87" xfId="0" applyNumberFormat="1" applyFont="1" applyFill="1" applyBorder="1" applyAlignment="1">
      <alignment vertical="top" wrapText="1"/>
    </xf>
    <xf numFmtId="0" fontId="4" fillId="2" borderId="88" xfId="0" applyNumberFormat="1" applyFont="1" applyFill="1" applyBorder="1" applyAlignment="1">
      <alignment horizontal="left" vertical="top" wrapText="1"/>
    </xf>
    <xf numFmtId="0" fontId="4" fillId="2" borderId="89" xfId="0" applyNumberFormat="1" applyFont="1" applyFill="1" applyBorder="1" applyAlignment="1">
      <alignment horizontal="left" vertical="top" wrapText="1"/>
    </xf>
    <xf numFmtId="0" fontId="4" fillId="2" borderId="90" xfId="0" applyNumberFormat="1" applyFont="1" applyFill="1" applyBorder="1" applyAlignment="1">
      <alignment vertical="top" wrapText="1"/>
    </xf>
    <xf numFmtId="0" fontId="4" fillId="2" borderId="91" xfId="0" applyNumberFormat="1" applyFont="1" applyFill="1" applyBorder="1" applyAlignment="1">
      <alignment vertical="top" wrapText="1"/>
    </xf>
    <xf numFmtId="0" fontId="4" fillId="2" borderId="76" xfId="0" applyNumberFormat="1" applyFont="1" applyFill="1" applyBorder="1" applyAlignment="1">
      <alignment vertical="top" wrapText="1"/>
    </xf>
    <xf numFmtId="0" fontId="4" fillId="2" borderId="77" xfId="0" applyNumberFormat="1" applyFont="1" applyFill="1" applyBorder="1" applyAlignment="1">
      <alignment vertical="top" wrapText="1"/>
    </xf>
    <xf numFmtId="0" fontId="4" fillId="2" borderId="78" xfId="0" applyNumberFormat="1" applyFont="1" applyFill="1" applyBorder="1" applyAlignment="1">
      <alignment vertical="top" wrapText="1"/>
    </xf>
    <xf numFmtId="0" fontId="4" fillId="2" borderId="79" xfId="0" applyNumberFormat="1" applyFont="1" applyFill="1" applyBorder="1" applyAlignment="1">
      <alignment vertical="top" wrapText="1"/>
    </xf>
    <xf numFmtId="0" fontId="4" fillId="2" borderId="80" xfId="0" applyNumberFormat="1" applyFont="1" applyFill="1" applyBorder="1" applyAlignment="1">
      <alignment vertical="top" wrapText="1"/>
    </xf>
    <xf numFmtId="0" fontId="4" fillId="2" borderId="81" xfId="0" applyNumberFormat="1" applyFont="1" applyFill="1" applyBorder="1" applyAlignment="1">
      <alignment vertical="top" wrapText="1"/>
    </xf>
    <xf numFmtId="0" fontId="4" fillId="2" borderId="82" xfId="0" applyNumberFormat="1" applyFont="1" applyFill="1" applyBorder="1" applyAlignment="1">
      <alignment vertical="top" wrapText="1"/>
    </xf>
    <xf numFmtId="0" fontId="4" fillId="2" borderId="83" xfId="0" applyNumberFormat="1" applyFont="1" applyFill="1" applyBorder="1" applyAlignment="1">
      <alignment vertical="top" wrapText="1"/>
    </xf>
    <xf numFmtId="0" fontId="4" fillId="2" borderId="74" xfId="0" applyNumberFormat="1" applyFont="1" applyFill="1" applyBorder="1" applyAlignment="1">
      <alignment vertical="top" wrapText="1"/>
    </xf>
    <xf numFmtId="0" fontId="4" fillId="2" borderId="75" xfId="0" applyNumberFormat="1" applyFont="1" applyFill="1" applyBorder="1" applyAlignment="1">
      <alignment vertical="top" wrapText="1"/>
    </xf>
    <xf numFmtId="0" fontId="4" fillId="2" borderId="92" xfId="0" applyNumberFormat="1" applyFont="1" applyFill="1" applyBorder="1" applyAlignment="1">
      <alignment vertical="top" wrapText="1"/>
    </xf>
    <xf numFmtId="0" fontId="4" fillId="2" borderId="93" xfId="0" applyNumberFormat="1" applyFont="1" applyFill="1" applyBorder="1" applyAlignment="1">
      <alignment vertical="top" wrapText="1"/>
    </xf>
    <xf numFmtId="0" fontId="4" fillId="2" borderId="94" xfId="0" applyNumberFormat="1" applyFont="1" applyFill="1" applyBorder="1" applyAlignment="1">
      <alignment vertical="top" wrapText="1"/>
    </xf>
    <xf numFmtId="0" fontId="4" fillId="2" borderId="95" xfId="0" applyNumberFormat="1" applyFont="1" applyFill="1" applyBorder="1" applyAlignment="1">
      <alignment vertical="top" wrapText="1"/>
    </xf>
    <xf numFmtId="0" fontId="4" fillId="2" borderId="96" xfId="0" applyNumberFormat="1" applyFont="1" applyFill="1" applyBorder="1" applyAlignment="1">
      <alignment vertical="top" wrapText="1"/>
    </xf>
    <xf numFmtId="0" fontId="4" fillId="2" borderId="97" xfId="0" applyNumberFormat="1" applyFont="1" applyFill="1" applyBorder="1" applyAlignment="1">
      <alignment vertical="top" wrapText="1"/>
    </xf>
    <xf numFmtId="0" fontId="4" fillId="2" borderId="98" xfId="0" applyNumberFormat="1" applyFont="1" applyFill="1" applyBorder="1" applyAlignment="1">
      <alignment vertical="top" wrapText="1"/>
    </xf>
    <xf numFmtId="0" fontId="4" fillId="2" borderId="99" xfId="0" applyNumberFormat="1" applyFont="1" applyFill="1" applyBorder="1" applyAlignment="1">
      <alignment vertical="top" wrapText="1"/>
    </xf>
    <xf numFmtId="0" fontId="4" fillId="2" borderId="100" xfId="0" applyNumberFormat="1" applyFont="1" applyFill="1" applyBorder="1" applyAlignment="1">
      <alignment vertical="top" wrapText="1"/>
    </xf>
    <xf numFmtId="0" fontId="4" fillId="2" borderId="101" xfId="0" applyNumberFormat="1" applyFont="1" applyFill="1" applyBorder="1" applyAlignment="1">
      <alignment vertical="top" wrapText="1"/>
    </xf>
    <xf numFmtId="0" fontId="4" fillId="2" borderId="102" xfId="0" applyNumberFormat="1" applyFont="1" applyFill="1" applyBorder="1" applyAlignment="1">
      <alignment vertical="top" wrapText="1"/>
    </xf>
    <xf numFmtId="0" fontId="4" fillId="2" borderId="103" xfId="0" applyNumberFormat="1" applyFont="1" applyFill="1" applyBorder="1" applyAlignment="1">
      <alignment vertical="top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21" xfId="0" applyNumberFormat="1" applyFont="1" applyFill="1" applyBorder="1" applyAlignment="1">
      <alignment horizontal="center" vertical="center" wrapText="1"/>
    </xf>
    <xf numFmtId="0" fontId="4" fillId="2" borderId="118" xfId="0" applyNumberFormat="1" applyFont="1" applyFill="1" applyBorder="1" applyAlignment="1">
      <alignment horizontal="left" vertical="top" wrapText="1"/>
    </xf>
    <xf numFmtId="0" fontId="4" fillId="2" borderId="123" xfId="0" applyNumberFormat="1" applyFont="1" applyFill="1" applyBorder="1" applyAlignment="1">
      <alignment vertical="top" wrapText="1"/>
    </xf>
    <xf numFmtId="0" fontId="4" fillId="2" borderId="13" xfId="0" applyNumberFormat="1" applyFont="1" applyFill="1" applyBorder="1" applyAlignment="1">
      <alignment vertical="center" wrapText="1"/>
    </xf>
    <xf numFmtId="0" fontId="4" fillId="2" borderId="119" xfId="0" applyNumberFormat="1" applyFont="1" applyFill="1" applyBorder="1" applyAlignment="1">
      <alignment vertical="center" wrapText="1"/>
    </xf>
    <xf numFmtId="0" fontId="4" fillId="2" borderId="120" xfId="0" applyNumberFormat="1" applyFont="1" applyFill="1" applyBorder="1" applyAlignment="1">
      <alignment vertical="center" wrapText="1"/>
    </xf>
    <xf numFmtId="0" fontId="4" fillId="2" borderId="110" xfId="0" applyNumberFormat="1" applyFont="1" applyFill="1" applyBorder="1" applyAlignment="1">
      <alignment vertical="top" wrapText="1"/>
    </xf>
    <xf numFmtId="0" fontId="4" fillId="2" borderId="111" xfId="0" applyNumberFormat="1" applyFont="1" applyFill="1" applyBorder="1" applyAlignment="1">
      <alignment vertical="top" wrapText="1"/>
    </xf>
    <xf numFmtId="0" fontId="4" fillId="2" borderId="108" xfId="0" applyNumberFormat="1" applyFont="1" applyFill="1" applyBorder="1" applyAlignment="1">
      <alignment vertical="top" wrapText="1"/>
    </xf>
    <xf numFmtId="0" fontId="4" fillId="2" borderId="109" xfId="0" applyNumberFormat="1" applyFont="1" applyFill="1" applyBorder="1" applyAlignment="1">
      <alignment vertical="top" wrapText="1"/>
    </xf>
    <xf numFmtId="0" fontId="4" fillId="2" borderId="106" xfId="0" applyNumberFormat="1" applyFont="1" applyFill="1" applyBorder="1" applyAlignment="1">
      <alignment vertical="top" wrapText="1"/>
    </xf>
    <xf numFmtId="0" fontId="4" fillId="2" borderId="107" xfId="0" applyNumberFormat="1" applyFont="1" applyFill="1" applyBorder="1" applyAlignment="1">
      <alignment vertical="top" wrapText="1"/>
    </xf>
    <xf numFmtId="0" fontId="4" fillId="2" borderId="104" xfId="0" applyNumberFormat="1" applyFont="1" applyFill="1" applyBorder="1" applyAlignment="1">
      <alignment vertical="top" wrapText="1"/>
    </xf>
    <xf numFmtId="0" fontId="4" fillId="2" borderId="105" xfId="0" applyNumberFormat="1" applyFont="1" applyFill="1" applyBorder="1" applyAlignment="1">
      <alignment vertical="top" wrapText="1"/>
    </xf>
    <xf numFmtId="0" fontId="4" fillId="2" borderId="125" xfId="0" applyNumberFormat="1" applyFont="1" applyFill="1" applyBorder="1" applyAlignment="1">
      <alignment vertical="top" wrapText="1"/>
    </xf>
    <xf numFmtId="0" fontId="4" fillId="2" borderId="116" xfId="0" applyNumberFormat="1" applyFont="1" applyFill="1" applyBorder="1" applyAlignment="1">
      <alignment horizontal="left" vertical="top" wrapText="1"/>
    </xf>
    <xf numFmtId="0" fontId="4" fillId="2" borderId="114" xfId="0" applyNumberFormat="1" applyFont="1" applyFill="1" applyBorder="1" applyAlignment="1">
      <alignment horizontal="left" vertical="top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113" xfId="0" applyNumberFormat="1" applyFont="1" applyFill="1" applyBorder="1" applyAlignment="1">
      <alignment horizontal="center" vertical="center" wrapText="1"/>
    </xf>
    <xf numFmtId="0" fontId="4" fillId="2" borderId="115" xfId="0" applyNumberFormat="1" applyFont="1" applyFill="1" applyBorder="1" applyAlignment="1">
      <alignment horizontal="center" vertical="center" wrapText="1"/>
    </xf>
    <xf numFmtId="0" fontId="4" fillId="2" borderId="117" xfId="0" applyNumberFormat="1" applyFont="1" applyFill="1" applyBorder="1" applyAlignment="1">
      <alignment horizontal="center" vertical="center" wrapText="1"/>
    </xf>
    <xf numFmtId="0" fontId="4" fillId="2" borderId="112" xfId="0" applyNumberFormat="1" applyFont="1" applyFill="1" applyBorder="1" applyAlignment="1">
      <alignment horizontal="left" vertical="top" wrapText="1"/>
    </xf>
    <xf numFmtId="0" fontId="8" fillId="2" borderId="122" xfId="0" applyNumberFormat="1" applyFont="1" applyFill="1" applyBorder="1" applyAlignment="1">
      <alignment horizontal="center" vertical="center" textRotation="90" wrapText="1"/>
    </xf>
    <xf numFmtId="0" fontId="8" fillId="2" borderId="124" xfId="0" applyNumberFormat="1" applyFont="1" applyFill="1" applyBorder="1" applyAlignment="1">
      <alignment horizontal="center" vertical="center" textRotation="90" wrapText="1"/>
    </xf>
    <xf numFmtId="0" fontId="8" fillId="2" borderId="126" xfId="0" applyNumberFormat="1" applyFont="1" applyFill="1" applyBorder="1" applyAlignment="1">
      <alignment horizontal="center" vertical="center" textRotation="90" wrapText="1"/>
    </xf>
    <xf numFmtId="0" fontId="8" fillId="2" borderId="128" xfId="0" applyNumberFormat="1" applyFont="1" applyFill="1" applyBorder="1" applyAlignment="1">
      <alignment horizontal="center" vertical="center" textRotation="90" wrapText="1"/>
    </xf>
    <xf numFmtId="0" fontId="8" fillId="2" borderId="130" xfId="0" applyNumberFormat="1" applyFont="1" applyFill="1" applyBorder="1" applyAlignment="1">
      <alignment horizontal="center" vertical="center" textRotation="90" wrapText="1"/>
    </xf>
    <xf numFmtId="0" fontId="8" fillId="2" borderId="132" xfId="0" applyNumberFormat="1" applyFont="1" applyFill="1" applyBorder="1" applyAlignment="1">
      <alignment horizontal="center" vertical="center" textRotation="90" wrapText="1"/>
    </xf>
    <xf numFmtId="0" fontId="8" fillId="2" borderId="134" xfId="0" applyNumberFormat="1" applyFont="1" applyFill="1" applyBorder="1" applyAlignment="1">
      <alignment horizontal="center" vertical="center" textRotation="90" wrapText="1"/>
    </xf>
    <xf numFmtId="0" fontId="8" fillId="2" borderId="136" xfId="0" applyNumberFormat="1" applyFont="1" applyFill="1" applyBorder="1" applyAlignment="1">
      <alignment horizontal="center" vertical="center" textRotation="90" wrapText="1"/>
    </xf>
    <xf numFmtId="0" fontId="4" fillId="2" borderId="137" xfId="0" applyNumberFormat="1" applyFont="1" applyFill="1" applyBorder="1" applyAlignment="1">
      <alignment vertical="top" wrapText="1"/>
    </xf>
    <xf numFmtId="0" fontId="4" fillId="2" borderId="135" xfId="0" applyNumberFormat="1" applyFont="1" applyFill="1" applyBorder="1" applyAlignment="1">
      <alignment vertical="top" wrapText="1"/>
    </xf>
    <xf numFmtId="0" fontId="4" fillId="2" borderId="133" xfId="0" applyNumberFormat="1" applyFont="1" applyFill="1" applyBorder="1" applyAlignment="1">
      <alignment vertical="top" wrapText="1"/>
    </xf>
    <xf numFmtId="0" fontId="4" fillId="2" borderId="131" xfId="0" applyNumberFormat="1" applyFont="1" applyFill="1" applyBorder="1" applyAlignment="1">
      <alignment vertical="top" wrapText="1"/>
    </xf>
    <xf numFmtId="0" fontId="4" fillId="2" borderId="129" xfId="0" applyNumberFormat="1" applyFont="1" applyFill="1" applyBorder="1" applyAlignment="1">
      <alignment vertical="top" wrapText="1"/>
    </xf>
    <xf numFmtId="0" fontId="4" fillId="2" borderId="127" xfId="0" applyNumberFormat="1" applyFont="1" applyFill="1" applyBorder="1" applyAlignment="1">
      <alignment vertical="top" wrapText="1"/>
    </xf>
    <xf numFmtId="49" fontId="1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5"/>
  <sheetViews>
    <sheetView tabSelected="1" view="pageBreakPreview" zoomScale="60" zoomScaleNormal="100" workbookViewId="0">
      <selection activeCell="Z10" sqref="Z10"/>
    </sheetView>
  </sheetViews>
  <sheetFormatPr defaultColWidth="9.140625" defaultRowHeight="15" x14ac:dyDescent="0.25"/>
  <cols>
    <col min="1" max="1" width="6.7109375" customWidth="1"/>
    <col min="2" max="2" width="18.5703125" customWidth="1"/>
    <col min="3" max="3" width="35.140625" customWidth="1"/>
    <col min="4" max="12" width="9" customWidth="1"/>
  </cols>
  <sheetData>
    <row r="1" spans="1:34" s="1" customFormat="1" ht="31.5" customHeight="1" x14ac:dyDescent="0.25">
      <c r="A1" s="70" t="s">
        <v>0</v>
      </c>
      <c r="B1" s="71"/>
      <c r="C1" s="72"/>
      <c r="D1" s="73"/>
      <c r="E1" s="74"/>
      <c r="F1" s="75"/>
      <c r="G1" s="76"/>
      <c r="H1" s="77"/>
      <c r="I1" s="78"/>
      <c r="J1" s="79"/>
      <c r="K1" s="80"/>
      <c r="L1" s="81"/>
    </row>
    <row r="2" spans="1:34" ht="17.25" customHeight="1" x14ac:dyDescent="0.25">
      <c r="A2" s="104"/>
      <c r="B2" s="105"/>
      <c r="C2" s="106"/>
      <c r="D2" s="101" t="s">
        <v>1</v>
      </c>
      <c r="E2" s="82" t="s">
        <v>61</v>
      </c>
      <c r="F2" s="83"/>
      <c r="G2" s="84"/>
      <c r="H2" s="85"/>
      <c r="I2" s="86"/>
      <c r="J2" s="87"/>
      <c r="K2" s="88"/>
      <c r="L2" s="89"/>
      <c r="M2" s="2"/>
      <c r="N2" s="2"/>
      <c r="O2" s="2"/>
      <c r="P2" s="2"/>
      <c r="Q2" s="2"/>
      <c r="R2" s="2"/>
      <c r="S2" s="2"/>
    </row>
    <row r="3" spans="1:34" ht="33.75" customHeight="1" x14ac:dyDescent="0.25">
      <c r="A3" s="107"/>
      <c r="B3" s="108"/>
      <c r="C3" s="109"/>
      <c r="D3" s="102"/>
      <c r="E3" s="99">
        <v>2024</v>
      </c>
      <c r="F3" s="92">
        <v>2025</v>
      </c>
      <c r="G3" s="4" t="s">
        <v>2</v>
      </c>
      <c r="H3" s="96" t="s">
        <v>3</v>
      </c>
      <c r="I3" s="94" t="s">
        <v>4</v>
      </c>
      <c r="J3" s="92" t="s">
        <v>5</v>
      </c>
      <c r="K3" s="90" t="s">
        <v>6</v>
      </c>
      <c r="L3" s="91"/>
      <c r="M3" s="2"/>
      <c r="N3" s="2"/>
      <c r="O3" s="2"/>
      <c r="P3" s="2"/>
      <c r="Q3" s="2"/>
      <c r="R3" s="2"/>
      <c r="S3" s="2"/>
    </row>
    <row r="4" spans="1:34" ht="16.5" x14ac:dyDescent="0.25">
      <c r="A4" s="110"/>
      <c r="B4" s="111"/>
      <c r="C4" s="112"/>
      <c r="D4" s="103"/>
      <c r="E4" s="100"/>
      <c r="F4" s="98"/>
      <c r="G4" s="4">
        <v>2024</v>
      </c>
      <c r="H4" s="97"/>
      <c r="I4" s="95"/>
      <c r="J4" s="93"/>
      <c r="K4" s="23">
        <v>2024</v>
      </c>
      <c r="L4" s="31">
        <v>2025</v>
      </c>
      <c r="M4" s="2"/>
      <c r="N4" s="2"/>
      <c r="O4" s="2"/>
      <c r="P4" s="2"/>
      <c r="Q4" s="2"/>
      <c r="R4" s="2"/>
      <c r="S4" s="2"/>
    </row>
    <row r="5" spans="1:34" s="3" customFormat="1" ht="17.25" customHeight="1" x14ac:dyDescent="0.25">
      <c r="A5" s="34" t="s">
        <v>7</v>
      </c>
      <c r="B5" s="35"/>
      <c r="C5" s="36"/>
      <c r="D5" s="6">
        <v>14073</v>
      </c>
      <c r="E5" s="18">
        <v>13173</v>
      </c>
      <c r="F5" s="26">
        <v>11656</v>
      </c>
      <c r="G5" s="6">
        <f t="shared" ref="G5:G31" si="0">F5-E5</f>
        <v>-1517</v>
      </c>
      <c r="H5" s="7">
        <f t="shared" ref="H5:H36" si="1">IF(E5=0, 100)+IF(E5+F5=0, -100)+IF(E5&lt;&gt;0, G5*100/E5)</f>
        <v>-11.515979655355652</v>
      </c>
      <c r="I5" s="21">
        <v>56.3</v>
      </c>
      <c r="J5" s="29">
        <v>50.5</v>
      </c>
      <c r="K5" s="8"/>
      <c r="L5" s="8"/>
      <c r="M5" s="9"/>
      <c r="N5" s="9"/>
      <c r="O5" s="9"/>
      <c r="P5" s="9"/>
      <c r="Q5" s="9"/>
      <c r="R5" s="9"/>
      <c r="S5" s="9"/>
    </row>
    <row r="6" spans="1:34" s="3" customFormat="1" ht="17.25" customHeight="1" x14ac:dyDescent="0.25">
      <c r="A6" s="34" t="s">
        <v>8</v>
      </c>
      <c r="B6" s="37"/>
      <c r="C6" s="38"/>
      <c r="D6" s="6">
        <v>1394</v>
      </c>
      <c r="E6" s="18">
        <v>1360</v>
      </c>
      <c r="F6" s="26">
        <v>1535</v>
      </c>
      <c r="G6" s="6">
        <f t="shared" si="0"/>
        <v>175</v>
      </c>
      <c r="H6" s="7">
        <f t="shared" si="1"/>
        <v>12.867647058823529</v>
      </c>
      <c r="I6" s="21">
        <v>79.599999999999994</v>
      </c>
      <c r="J6" s="29">
        <v>63.6</v>
      </c>
      <c r="K6" s="24">
        <f>E6*100/E5</f>
        <v>10.324147878235785</v>
      </c>
      <c r="L6" s="32">
        <f>F6*100/F5</f>
        <v>13.169183253260124</v>
      </c>
      <c r="M6" s="9"/>
      <c r="N6" s="9"/>
      <c r="O6" s="9"/>
      <c r="P6" s="9"/>
      <c r="Q6" s="9"/>
      <c r="R6" s="9"/>
      <c r="S6" s="9"/>
    </row>
    <row r="7" spans="1:34" ht="17.25" customHeight="1" x14ac:dyDescent="0.25">
      <c r="A7" s="49" t="s">
        <v>9</v>
      </c>
      <c r="B7" s="50"/>
      <c r="C7" s="51"/>
      <c r="D7" s="6">
        <v>2399</v>
      </c>
      <c r="E7" s="18">
        <v>2507</v>
      </c>
      <c r="F7" s="26">
        <v>2149</v>
      </c>
      <c r="G7" s="6">
        <f t="shared" si="0"/>
        <v>-358</v>
      </c>
      <c r="H7" s="7">
        <f t="shared" si="1"/>
        <v>-14.280015955325089</v>
      </c>
      <c r="I7" s="21">
        <v>44.8</v>
      </c>
      <c r="J7" s="29">
        <v>39.200000000000003</v>
      </c>
      <c r="K7" s="24">
        <f>E7*100/E5</f>
        <v>19.031352007894938</v>
      </c>
      <c r="L7" s="32">
        <f>F7*100/F5</f>
        <v>18.436856554564173</v>
      </c>
      <c r="M7" s="2"/>
      <c r="N7" s="2"/>
      <c r="O7" s="2"/>
      <c r="P7" s="2"/>
      <c r="Q7" s="2"/>
      <c r="R7" s="2"/>
      <c r="S7" s="2"/>
    </row>
    <row r="8" spans="1:34" s="10" customFormat="1" ht="17.25" customHeight="1" x14ac:dyDescent="0.25">
      <c r="A8" s="34" t="s">
        <v>10</v>
      </c>
      <c r="B8" s="52"/>
      <c r="C8" s="53"/>
      <c r="D8" s="6">
        <v>3254</v>
      </c>
      <c r="E8" s="18">
        <v>2918</v>
      </c>
      <c r="F8" s="26">
        <v>2401</v>
      </c>
      <c r="G8" s="6">
        <f t="shared" si="0"/>
        <v>-517</v>
      </c>
      <c r="H8" s="7">
        <f t="shared" si="1"/>
        <v>-17.717614804660727</v>
      </c>
      <c r="I8" s="21">
        <v>41.9</v>
      </c>
      <c r="J8" s="29">
        <v>37.6</v>
      </c>
      <c r="K8" s="24">
        <f>E8*100/E5</f>
        <v>22.151370226979427</v>
      </c>
      <c r="L8" s="32">
        <f>F8*100/F5</f>
        <v>20.598833218943035</v>
      </c>
      <c r="M8" s="9"/>
      <c r="N8" s="9"/>
      <c r="O8" s="9"/>
      <c r="P8" s="9"/>
      <c r="Q8" s="9"/>
      <c r="R8" s="9"/>
      <c r="S8" s="9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10" customFormat="1" ht="17.25" customHeight="1" x14ac:dyDescent="0.25">
      <c r="A9" s="34" t="s">
        <v>11</v>
      </c>
      <c r="B9" s="54"/>
      <c r="C9" s="55"/>
      <c r="D9" s="6">
        <v>7026</v>
      </c>
      <c r="E9" s="18">
        <v>6388</v>
      </c>
      <c r="F9" s="26">
        <v>5571</v>
      </c>
      <c r="G9" s="6">
        <f t="shared" si="0"/>
        <v>-817</v>
      </c>
      <c r="H9" s="7">
        <f t="shared" si="1"/>
        <v>-12.789605510331873</v>
      </c>
      <c r="I9" s="21">
        <v>61.9</v>
      </c>
      <c r="J9" s="29">
        <v>58.5</v>
      </c>
      <c r="K9" s="24">
        <f>E9*100/E5</f>
        <v>48.493129886889854</v>
      </c>
      <c r="L9" s="32">
        <f>F9*100/F5</f>
        <v>47.795126973232669</v>
      </c>
      <c r="M9" s="9"/>
      <c r="N9" s="9"/>
      <c r="O9" s="9"/>
      <c r="P9" s="9"/>
      <c r="Q9" s="9"/>
      <c r="R9" s="9"/>
      <c r="S9" s="9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10" customFormat="1" ht="17.25" customHeight="1" x14ac:dyDescent="0.25">
      <c r="A10" s="34" t="s">
        <v>12</v>
      </c>
      <c r="B10" s="56"/>
      <c r="C10" s="57"/>
      <c r="D10" s="6">
        <v>681</v>
      </c>
      <c r="E10" s="18">
        <v>681</v>
      </c>
      <c r="F10" s="26">
        <v>664</v>
      </c>
      <c r="G10" s="6">
        <f t="shared" si="0"/>
        <v>-17</v>
      </c>
      <c r="H10" s="7">
        <f t="shared" si="1"/>
        <v>-2.4963289280469896</v>
      </c>
      <c r="I10" s="21">
        <v>66.8</v>
      </c>
      <c r="J10" s="29">
        <v>65.8</v>
      </c>
      <c r="K10" s="24">
        <f>E10*100/E5</f>
        <v>5.1696652243224781</v>
      </c>
      <c r="L10" s="32">
        <f>F10*100/F5</f>
        <v>5.6966369251887441</v>
      </c>
      <c r="M10" s="9"/>
      <c r="N10" s="9"/>
      <c r="O10" s="9"/>
      <c r="P10" s="9"/>
      <c r="Q10" s="9"/>
      <c r="R10" s="9"/>
      <c r="S10" s="9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10" customFormat="1" ht="17.25" customHeight="1" x14ac:dyDescent="0.25">
      <c r="A11" s="34" t="s">
        <v>13</v>
      </c>
      <c r="B11" s="58"/>
      <c r="C11" s="59"/>
      <c r="D11" s="6">
        <v>36</v>
      </c>
      <c r="E11" s="18">
        <v>37</v>
      </c>
      <c r="F11" s="26">
        <v>33</v>
      </c>
      <c r="G11" s="6">
        <f t="shared" si="0"/>
        <v>-4</v>
      </c>
      <c r="H11" s="7">
        <f t="shared" si="1"/>
        <v>-10.810810810810811</v>
      </c>
      <c r="I11" s="21">
        <v>92</v>
      </c>
      <c r="J11" s="29">
        <v>100</v>
      </c>
      <c r="K11" s="24">
        <f>E11*100/E5</f>
        <v>0.28087755256965002</v>
      </c>
      <c r="L11" s="32">
        <f>F11*100/F5</f>
        <v>0.2831159917638984</v>
      </c>
      <c r="M11" s="9"/>
      <c r="N11" s="9"/>
      <c r="O11" s="9"/>
      <c r="P11" s="9"/>
      <c r="Q11" s="9"/>
      <c r="R11" s="9"/>
      <c r="S11" s="9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7.25" customHeight="1" x14ac:dyDescent="0.25">
      <c r="A12" s="34" t="s">
        <v>14</v>
      </c>
      <c r="B12" s="60"/>
      <c r="C12" s="61"/>
      <c r="D12" s="6">
        <v>202</v>
      </c>
      <c r="E12" s="18">
        <v>201</v>
      </c>
      <c r="F12" s="26">
        <v>232</v>
      </c>
      <c r="G12" s="6">
        <f t="shared" si="0"/>
        <v>31</v>
      </c>
      <c r="H12" s="7">
        <f t="shared" si="1"/>
        <v>15.422885572139304</v>
      </c>
      <c r="I12" s="22">
        <v>99.5</v>
      </c>
      <c r="J12" s="30">
        <v>99.6</v>
      </c>
      <c r="K12" s="24">
        <f>E12*100/E5</f>
        <v>1.5258483261216125</v>
      </c>
      <c r="L12" s="32">
        <f>F12*100/F5</f>
        <v>1.9903912148249829</v>
      </c>
      <c r="M12" s="9"/>
      <c r="N12" s="9"/>
      <c r="O12" s="9"/>
      <c r="P12" s="9"/>
      <c r="Q12" s="9"/>
      <c r="R12" s="9"/>
      <c r="S12" s="9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7.25" customHeight="1" x14ac:dyDescent="0.25">
      <c r="A13" s="34" t="s">
        <v>15</v>
      </c>
      <c r="B13" s="62"/>
      <c r="C13" s="63"/>
      <c r="D13" s="6">
        <v>4</v>
      </c>
      <c r="E13" s="18">
        <v>12</v>
      </c>
      <c r="F13" s="26">
        <v>29</v>
      </c>
      <c r="G13" s="6">
        <f t="shared" si="0"/>
        <v>17</v>
      </c>
      <c r="H13" s="7">
        <f t="shared" si="1"/>
        <v>141.66666666666666</v>
      </c>
      <c r="I13" s="21">
        <v>0</v>
      </c>
      <c r="J13" s="29">
        <v>94.1</v>
      </c>
      <c r="K13" s="24">
        <f>E13*100/E5</f>
        <v>9.1095422455021641E-2</v>
      </c>
      <c r="L13" s="32">
        <f>F13*100/F5</f>
        <v>0.24879890185312287</v>
      </c>
      <c r="M13" s="9"/>
      <c r="N13" s="9"/>
      <c r="O13" s="9"/>
      <c r="P13" s="9"/>
      <c r="Q13" s="9"/>
      <c r="R13" s="9"/>
      <c r="S13" s="9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7.25" customHeight="1" x14ac:dyDescent="0.25">
      <c r="A14" s="34" t="s">
        <v>16</v>
      </c>
      <c r="B14" s="64"/>
      <c r="C14" s="65"/>
      <c r="D14" s="6">
        <v>9</v>
      </c>
      <c r="E14" s="18">
        <v>10</v>
      </c>
      <c r="F14" s="26">
        <v>20</v>
      </c>
      <c r="G14" s="6">
        <f t="shared" si="0"/>
        <v>10</v>
      </c>
      <c r="H14" s="7">
        <f t="shared" si="1"/>
        <v>100</v>
      </c>
      <c r="I14" s="21">
        <v>100</v>
      </c>
      <c r="J14" s="29">
        <v>95.2</v>
      </c>
      <c r="K14" s="24">
        <f>E14*100/E5</f>
        <v>7.5912852045851367E-2</v>
      </c>
      <c r="L14" s="32">
        <f>F14*100/F5</f>
        <v>0.17158544955387783</v>
      </c>
      <c r="M14" s="9"/>
      <c r="N14" s="9"/>
      <c r="O14" s="9"/>
      <c r="P14" s="9"/>
      <c r="Q14" s="9"/>
      <c r="R14" s="9"/>
      <c r="S14" s="9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10" customFormat="1" ht="17.25" customHeight="1" x14ac:dyDescent="0.25">
      <c r="A15" s="34" t="s">
        <v>17</v>
      </c>
      <c r="B15" s="66"/>
      <c r="C15" s="67"/>
      <c r="D15" s="6">
        <v>1997</v>
      </c>
      <c r="E15" s="18">
        <v>1578</v>
      </c>
      <c r="F15" s="26">
        <v>1104</v>
      </c>
      <c r="G15" s="6">
        <f t="shared" si="0"/>
        <v>-474</v>
      </c>
      <c r="H15" s="7">
        <f t="shared" si="1"/>
        <v>-30.038022813688212</v>
      </c>
      <c r="I15" s="21">
        <v>92.1</v>
      </c>
      <c r="J15" s="29">
        <v>91.3</v>
      </c>
      <c r="K15" s="24">
        <f>E15*100/E5</f>
        <v>11.979048052835346</v>
      </c>
      <c r="L15" s="32">
        <f>F15*100/F5</f>
        <v>9.4715168153740557</v>
      </c>
      <c r="M15" s="9"/>
      <c r="N15" s="9"/>
      <c r="O15" s="9"/>
      <c r="P15" s="9"/>
      <c r="Q15" s="9"/>
      <c r="R15" s="9"/>
      <c r="S15" s="9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10" customFormat="1" ht="17.25" customHeight="1" x14ac:dyDescent="0.25">
      <c r="A16" s="34" t="s">
        <v>18</v>
      </c>
      <c r="B16" s="68"/>
      <c r="C16" s="69"/>
      <c r="D16" s="6">
        <v>3649</v>
      </c>
      <c r="E16" s="18">
        <v>2878</v>
      </c>
      <c r="F16" s="26">
        <v>2952</v>
      </c>
      <c r="G16" s="6">
        <f t="shared" si="0"/>
        <v>74</v>
      </c>
      <c r="H16" s="7">
        <f t="shared" si="1"/>
        <v>2.5712300208478109</v>
      </c>
      <c r="I16" s="21">
        <v>73</v>
      </c>
      <c r="J16" s="29">
        <v>72.599999999999994</v>
      </c>
      <c r="K16" s="24">
        <f>E16*100/E5</f>
        <v>21.847718818796022</v>
      </c>
      <c r="L16" s="32">
        <f>F16*100/F5</f>
        <v>25.326012354152368</v>
      </c>
      <c r="M16" s="9"/>
      <c r="N16" s="9"/>
      <c r="O16" s="9"/>
      <c r="P16" s="9"/>
      <c r="Q16" s="9"/>
      <c r="R16" s="9"/>
      <c r="S16" s="9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10" customFormat="1" ht="17.25" customHeight="1" x14ac:dyDescent="0.25">
      <c r="A17" s="5" t="s">
        <v>19</v>
      </c>
      <c r="B17" s="49" t="s">
        <v>20</v>
      </c>
      <c r="C17" s="113"/>
      <c r="D17" s="6">
        <v>1652</v>
      </c>
      <c r="E17" s="18">
        <v>1220</v>
      </c>
      <c r="F17" s="26">
        <v>929</v>
      </c>
      <c r="G17" s="6">
        <f t="shared" si="0"/>
        <v>-291</v>
      </c>
      <c r="H17" s="7">
        <f t="shared" si="1"/>
        <v>-23.852459016393443</v>
      </c>
      <c r="I17" s="21">
        <v>70.099999999999994</v>
      </c>
      <c r="J17" s="29">
        <v>67.5</v>
      </c>
      <c r="K17" s="24">
        <f>E17*100/E5</f>
        <v>9.2613679495938666</v>
      </c>
      <c r="L17" s="32">
        <f>F17*100/F5</f>
        <v>7.9701441317776256</v>
      </c>
      <c r="M17" s="9"/>
      <c r="N17" s="9"/>
      <c r="O17" s="9"/>
      <c r="P17" s="9"/>
      <c r="Q17" s="9"/>
      <c r="R17" s="9"/>
      <c r="S17" s="9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10" customFormat="1" ht="17.25" customHeight="1" x14ac:dyDescent="0.25">
      <c r="A18" s="34" t="s">
        <v>21</v>
      </c>
      <c r="B18" s="41"/>
      <c r="C18" s="42"/>
      <c r="D18" s="6">
        <v>1103</v>
      </c>
      <c r="E18" s="18">
        <v>769</v>
      </c>
      <c r="F18" s="26">
        <v>355</v>
      </c>
      <c r="G18" s="6">
        <f t="shared" si="0"/>
        <v>-414</v>
      </c>
      <c r="H18" s="7">
        <f t="shared" si="1"/>
        <v>-53.836150845253577</v>
      </c>
      <c r="I18" s="21">
        <v>90</v>
      </c>
      <c r="J18" s="29">
        <v>84.5</v>
      </c>
      <c r="K18" s="24">
        <f>E18*100/E5</f>
        <v>5.83769832232597</v>
      </c>
      <c r="L18" s="32">
        <f>F18*100/F5</f>
        <v>3.0456417295813316</v>
      </c>
      <c r="M18" s="9"/>
      <c r="N18" s="9"/>
      <c r="O18" s="9"/>
      <c r="P18" s="9"/>
      <c r="Q18" s="9"/>
      <c r="R18" s="9"/>
      <c r="S18" s="9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7.25" customHeight="1" x14ac:dyDescent="0.25">
      <c r="A19" s="43" t="s">
        <v>22</v>
      </c>
      <c r="B19" s="44"/>
      <c r="C19" s="12" t="s">
        <v>23</v>
      </c>
      <c r="D19" s="13">
        <v>1699</v>
      </c>
      <c r="E19" s="19">
        <v>1743</v>
      </c>
      <c r="F19" s="27">
        <v>1902</v>
      </c>
      <c r="G19" s="13">
        <f t="shared" si="0"/>
        <v>159</v>
      </c>
      <c r="H19" s="11">
        <f t="shared" si="1"/>
        <v>9.1222030981067128</v>
      </c>
      <c r="I19" s="22">
        <v>79.8</v>
      </c>
      <c r="J19" s="30">
        <v>67.900000000000006</v>
      </c>
      <c r="K19" s="25">
        <f>E19*100/E5</f>
        <v>13.231610111591893</v>
      </c>
      <c r="L19" s="33">
        <f>F19*100/F5</f>
        <v>16.317776252573783</v>
      </c>
      <c r="M19" s="9"/>
      <c r="N19" s="9"/>
      <c r="O19" s="9"/>
      <c r="P19" s="9"/>
      <c r="Q19" s="9"/>
      <c r="R19" s="9"/>
      <c r="S19" s="9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0" customFormat="1" ht="17.25" customHeight="1" x14ac:dyDescent="0.25">
      <c r="A20" s="45"/>
      <c r="B20" s="46"/>
      <c r="C20" s="12" t="s">
        <v>24</v>
      </c>
      <c r="D20" s="13">
        <v>204</v>
      </c>
      <c r="E20" s="19">
        <v>205</v>
      </c>
      <c r="F20" s="27">
        <v>176</v>
      </c>
      <c r="G20" s="13">
        <f t="shared" si="0"/>
        <v>-29</v>
      </c>
      <c r="H20" s="11">
        <f t="shared" si="1"/>
        <v>-14.146341463414634</v>
      </c>
      <c r="I20" s="22">
        <v>32.4</v>
      </c>
      <c r="J20" s="30">
        <v>37.799999999999997</v>
      </c>
      <c r="K20" s="25">
        <f>E20*100/E5</f>
        <v>1.556213466939953</v>
      </c>
      <c r="L20" s="33">
        <f>F20*100/F5</f>
        <v>1.509951956074125</v>
      </c>
      <c r="M20" s="9"/>
      <c r="N20" s="9"/>
      <c r="O20" s="9"/>
      <c r="P20" s="9"/>
      <c r="Q20" s="9"/>
      <c r="R20" s="9"/>
      <c r="S20" s="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10" customFormat="1" ht="17.25" customHeight="1" x14ac:dyDescent="0.25">
      <c r="A21" s="34" t="s">
        <v>25</v>
      </c>
      <c r="B21" s="47"/>
      <c r="C21" s="48"/>
      <c r="D21" s="6">
        <v>26</v>
      </c>
      <c r="E21" s="18">
        <v>22</v>
      </c>
      <c r="F21" s="26">
        <v>29</v>
      </c>
      <c r="G21" s="6">
        <f t="shared" si="0"/>
        <v>7</v>
      </c>
      <c r="H21" s="7">
        <f t="shared" si="1"/>
        <v>31.818181818181817</v>
      </c>
      <c r="I21" s="21">
        <v>70.599999999999994</v>
      </c>
      <c r="J21" s="29">
        <v>40</v>
      </c>
      <c r="K21" s="24">
        <f>E21*100/E5</f>
        <v>0.16700827450087299</v>
      </c>
      <c r="L21" s="32">
        <f>F21*100/F5</f>
        <v>0.24879890185312287</v>
      </c>
      <c r="M21" s="9"/>
      <c r="N21" s="9"/>
      <c r="O21" s="9"/>
      <c r="P21" s="9"/>
      <c r="Q21" s="9"/>
      <c r="R21" s="9"/>
      <c r="S21" s="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10" customFormat="1" ht="17.25" customHeight="1" x14ac:dyDescent="0.25">
      <c r="A22" s="34" t="s">
        <v>26</v>
      </c>
      <c r="B22" s="39"/>
      <c r="C22" s="40"/>
      <c r="D22" s="6">
        <v>93</v>
      </c>
      <c r="E22" s="18">
        <v>29</v>
      </c>
      <c r="F22" s="26">
        <v>19</v>
      </c>
      <c r="G22" s="6">
        <f t="shared" si="0"/>
        <v>-10</v>
      </c>
      <c r="H22" s="7">
        <f t="shared" si="1"/>
        <v>-34.482758620689658</v>
      </c>
      <c r="I22" s="21">
        <v>35</v>
      </c>
      <c r="J22" s="29">
        <v>34.799999999999997</v>
      </c>
      <c r="K22" s="24">
        <f>E22*100/E5</f>
        <v>0.22014727093296896</v>
      </c>
      <c r="L22" s="32">
        <f>F22*100/F5</f>
        <v>0.16300617707618395</v>
      </c>
      <c r="M22" s="9"/>
      <c r="N22" s="9"/>
      <c r="O22" s="9"/>
      <c r="P22" s="9"/>
      <c r="Q22" s="9"/>
      <c r="R22" s="9"/>
      <c r="S22" s="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10" customFormat="1" ht="17.25" customHeight="1" x14ac:dyDescent="0.25">
      <c r="A23" s="34" t="s">
        <v>27</v>
      </c>
      <c r="B23" s="130"/>
      <c r="C23" s="131"/>
      <c r="D23" s="6">
        <v>13392</v>
      </c>
      <c r="E23" s="18">
        <v>12492</v>
      </c>
      <c r="F23" s="26">
        <v>10992</v>
      </c>
      <c r="G23" s="6">
        <f t="shared" si="0"/>
        <v>-1500</v>
      </c>
      <c r="H23" s="7">
        <f t="shared" si="1"/>
        <v>-12.007684918347742</v>
      </c>
      <c r="I23" s="21">
        <v>55.9</v>
      </c>
      <c r="J23" s="29">
        <v>49.7</v>
      </c>
      <c r="K23" s="24">
        <f>E23*100/E5</f>
        <v>94.830334775677528</v>
      </c>
      <c r="L23" s="32">
        <f>F23*100/F5</f>
        <v>94.303363074811259</v>
      </c>
      <c r="M23" s="9"/>
      <c r="N23" s="9"/>
      <c r="O23" s="9"/>
      <c r="P23" s="9"/>
      <c r="Q23" s="9"/>
      <c r="R23" s="9"/>
      <c r="S23" s="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0" customFormat="1" ht="17.25" customHeight="1" x14ac:dyDescent="0.25">
      <c r="A24" s="34" t="s">
        <v>28</v>
      </c>
      <c r="B24" s="122"/>
      <c r="C24" s="123"/>
      <c r="D24" s="6">
        <v>24</v>
      </c>
      <c r="E24" s="18">
        <v>28</v>
      </c>
      <c r="F24" s="26">
        <v>28</v>
      </c>
      <c r="G24" s="6">
        <f t="shared" si="0"/>
        <v>0</v>
      </c>
      <c r="H24" s="7">
        <f t="shared" si="1"/>
        <v>0</v>
      </c>
      <c r="I24" s="21">
        <v>96.3</v>
      </c>
      <c r="J24" s="29">
        <v>83.3</v>
      </c>
      <c r="K24" s="24">
        <f>E24*100/E5</f>
        <v>0.21255598572838383</v>
      </c>
      <c r="L24" s="32">
        <f>F24*100/F5</f>
        <v>0.24021962937542896</v>
      </c>
      <c r="M24" s="9"/>
      <c r="N24" s="9"/>
      <c r="O24" s="9"/>
      <c r="P24" s="9"/>
      <c r="Q24" s="9"/>
      <c r="R24" s="9"/>
      <c r="S24" s="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10" customFormat="1" ht="17.25" customHeight="1" x14ac:dyDescent="0.25">
      <c r="A25" s="34" t="s">
        <v>29</v>
      </c>
      <c r="B25" s="124"/>
      <c r="C25" s="125"/>
      <c r="D25" s="6">
        <v>103</v>
      </c>
      <c r="E25" s="18">
        <v>68</v>
      </c>
      <c r="F25" s="26">
        <v>67</v>
      </c>
      <c r="G25" s="6">
        <f t="shared" si="0"/>
        <v>-1</v>
      </c>
      <c r="H25" s="7">
        <f t="shared" si="1"/>
        <v>-1.4705882352941178</v>
      </c>
      <c r="I25" s="21">
        <v>100</v>
      </c>
      <c r="J25" s="29">
        <v>100</v>
      </c>
      <c r="K25" s="24">
        <f>E25*100/E5</f>
        <v>0.51620739391178927</v>
      </c>
      <c r="L25" s="32">
        <f>F25*100/F5</f>
        <v>0.57481125600549077</v>
      </c>
      <c r="M25" s="9"/>
      <c r="N25" s="9"/>
      <c r="O25" s="9"/>
      <c r="P25" s="9"/>
      <c r="Q25" s="9"/>
      <c r="R25" s="9"/>
      <c r="S25" s="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10" customFormat="1" ht="17.25" customHeight="1" x14ac:dyDescent="0.25">
      <c r="A26" s="34" t="s">
        <v>19</v>
      </c>
      <c r="B26" s="126"/>
      <c r="C26" s="127"/>
      <c r="D26" s="6">
        <v>17</v>
      </c>
      <c r="E26" s="18">
        <v>12</v>
      </c>
      <c r="F26" s="26">
        <v>10</v>
      </c>
      <c r="G26" s="6">
        <f t="shared" si="0"/>
        <v>-2</v>
      </c>
      <c r="H26" s="7">
        <f t="shared" si="1"/>
        <v>-16.666666666666668</v>
      </c>
      <c r="I26" s="21">
        <v>100</v>
      </c>
      <c r="J26" s="29">
        <v>100</v>
      </c>
      <c r="K26" s="24">
        <f>E26*100/E5</f>
        <v>9.1095422455021641E-2</v>
      </c>
      <c r="L26" s="32">
        <f>F26*100/F5</f>
        <v>8.5792724776938917E-2</v>
      </c>
      <c r="M26" s="9"/>
      <c r="N26" s="9"/>
      <c r="O26" s="9"/>
      <c r="P26" s="9"/>
      <c r="Q26" s="9"/>
      <c r="R26" s="9"/>
      <c r="S26" s="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10" customFormat="1" ht="17.25" customHeight="1" x14ac:dyDescent="0.25">
      <c r="A27" s="34" t="s">
        <v>30</v>
      </c>
      <c r="B27" s="128"/>
      <c r="C27" s="129"/>
      <c r="D27" s="6">
        <v>11</v>
      </c>
      <c r="E27" s="18">
        <v>13</v>
      </c>
      <c r="F27" s="26">
        <v>6</v>
      </c>
      <c r="G27" s="6">
        <f t="shared" si="0"/>
        <v>-7</v>
      </c>
      <c r="H27" s="7">
        <f t="shared" si="1"/>
        <v>-53.846153846153847</v>
      </c>
      <c r="I27" s="21">
        <v>100</v>
      </c>
      <c r="J27" s="29">
        <v>100</v>
      </c>
      <c r="K27" s="24">
        <f>E27*100/E5</f>
        <v>9.868670765960677E-2</v>
      </c>
      <c r="L27" s="32">
        <f>F27*100/F5</f>
        <v>5.1475634866163349E-2</v>
      </c>
      <c r="M27" s="9"/>
      <c r="N27" s="9"/>
      <c r="O27" s="9"/>
      <c r="P27" s="9"/>
      <c r="Q27" s="9"/>
      <c r="R27" s="9"/>
      <c r="S27" s="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10" customFormat="1" ht="17.25" customHeight="1" x14ac:dyDescent="0.25">
      <c r="A28" s="34" t="s">
        <v>31</v>
      </c>
      <c r="B28" s="114"/>
      <c r="C28" s="115"/>
      <c r="D28" s="6">
        <v>34</v>
      </c>
      <c r="E28" s="18">
        <v>27</v>
      </c>
      <c r="F28" s="26">
        <v>21</v>
      </c>
      <c r="G28" s="6">
        <f t="shared" si="0"/>
        <v>-6</v>
      </c>
      <c r="H28" s="7">
        <f t="shared" si="1"/>
        <v>-22.222222222222221</v>
      </c>
      <c r="I28" s="21">
        <v>91.7</v>
      </c>
      <c r="J28" s="29">
        <v>94.4</v>
      </c>
      <c r="K28" s="24">
        <f>E28*100/E5</f>
        <v>0.20496470052379867</v>
      </c>
      <c r="L28" s="32">
        <f>F28*100/F5</f>
        <v>0.18016472203157172</v>
      </c>
      <c r="M28" s="9"/>
      <c r="N28" s="9"/>
      <c r="O28" s="9"/>
      <c r="P28" s="9"/>
      <c r="Q28" s="9"/>
      <c r="R28" s="9"/>
      <c r="S28" s="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10" customFormat="1" ht="17.25" customHeight="1" x14ac:dyDescent="0.25">
      <c r="A29" s="34" t="s">
        <v>32</v>
      </c>
      <c r="B29" s="116"/>
      <c r="C29" s="117"/>
      <c r="D29" s="6">
        <v>3505</v>
      </c>
      <c r="E29" s="18">
        <v>3132</v>
      </c>
      <c r="F29" s="26">
        <v>2985</v>
      </c>
      <c r="G29" s="6">
        <f t="shared" si="0"/>
        <v>-147</v>
      </c>
      <c r="H29" s="7">
        <f t="shared" si="1"/>
        <v>-4.6934865900383143</v>
      </c>
      <c r="I29" s="21">
        <v>56.9</v>
      </c>
      <c r="J29" s="29">
        <v>57.9</v>
      </c>
      <c r="K29" s="24">
        <f>E29*100/E5</f>
        <v>23.775905260760648</v>
      </c>
      <c r="L29" s="32">
        <f>F29*100/F5</f>
        <v>25.609128345916265</v>
      </c>
      <c r="M29" s="9"/>
      <c r="N29" s="9"/>
      <c r="O29" s="9"/>
      <c r="P29" s="9"/>
      <c r="Q29" s="9"/>
      <c r="R29" s="9"/>
      <c r="S29" s="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7.25" customHeight="1" x14ac:dyDescent="0.25">
      <c r="A30" s="49" t="s">
        <v>33</v>
      </c>
      <c r="B30" s="118"/>
      <c r="C30" s="119"/>
      <c r="D30" s="6">
        <v>642</v>
      </c>
      <c r="E30" s="18">
        <v>381</v>
      </c>
      <c r="F30" s="26">
        <v>291</v>
      </c>
      <c r="G30" s="6">
        <f t="shared" si="0"/>
        <v>-90</v>
      </c>
      <c r="H30" s="7">
        <f t="shared" si="1"/>
        <v>-23.622047244094489</v>
      </c>
      <c r="I30" s="21">
        <v>98.4</v>
      </c>
      <c r="J30" s="29">
        <v>95.7</v>
      </c>
      <c r="K30" s="24">
        <f>E30*100/E5</f>
        <v>2.8922796629469367</v>
      </c>
      <c r="L30" s="32">
        <f>F30*100/F5</f>
        <v>2.4965682910089226</v>
      </c>
      <c r="M30" s="9"/>
      <c r="N30" s="9"/>
      <c r="O30" s="9"/>
      <c r="P30" s="9"/>
      <c r="Q30" s="9"/>
      <c r="R30" s="9"/>
      <c r="S30" s="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10" customFormat="1" ht="17.25" customHeight="1" x14ac:dyDescent="0.25">
      <c r="A31" s="34" t="s">
        <v>34</v>
      </c>
      <c r="B31" s="120"/>
      <c r="C31" s="121"/>
      <c r="D31" s="6">
        <v>3142</v>
      </c>
      <c r="E31" s="18">
        <v>3074</v>
      </c>
      <c r="F31" s="26">
        <v>2543</v>
      </c>
      <c r="G31" s="6">
        <f t="shared" si="0"/>
        <v>-531</v>
      </c>
      <c r="H31" s="7">
        <f t="shared" si="1"/>
        <v>-17.273910214703967</v>
      </c>
      <c r="I31" s="21">
        <v>21.8</v>
      </c>
      <c r="J31" s="29">
        <v>15.6</v>
      </c>
      <c r="K31" s="24">
        <f>E31*100/E5</f>
        <v>23.33561071889471</v>
      </c>
      <c r="L31" s="32">
        <f>F31*100/F5</f>
        <v>21.817089910775564</v>
      </c>
      <c r="M31" s="181" t="s">
        <v>62</v>
      </c>
      <c r="N31" s="9"/>
      <c r="O31" s="9"/>
      <c r="P31" s="9"/>
      <c r="Q31" s="9"/>
      <c r="R31" s="9"/>
      <c r="S31" s="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10" customFormat="1" ht="17.25" customHeight="1" x14ac:dyDescent="0.25">
      <c r="A32" s="34" t="s">
        <v>35</v>
      </c>
      <c r="B32" s="132"/>
      <c r="C32" s="133"/>
      <c r="D32" s="6">
        <v>193</v>
      </c>
      <c r="E32" s="18">
        <v>109</v>
      </c>
      <c r="F32" s="26">
        <v>102</v>
      </c>
      <c r="G32" s="6">
        <v>-13</v>
      </c>
      <c r="H32" s="7">
        <f t="shared" si="1"/>
        <v>-11.926605504587156</v>
      </c>
      <c r="I32" s="21">
        <v>96.6</v>
      </c>
      <c r="J32" s="29">
        <v>95.5</v>
      </c>
      <c r="K32" s="24">
        <f>E32*100/E5</f>
        <v>0.82745008729977987</v>
      </c>
      <c r="L32" s="32">
        <f>F32*100/F5</f>
        <v>0.87508579272477693</v>
      </c>
      <c r="M32" s="9"/>
      <c r="N32" s="9"/>
      <c r="O32" s="9"/>
      <c r="P32" s="9"/>
      <c r="Q32" s="9"/>
      <c r="R32" s="9"/>
      <c r="S32" s="9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10" customFormat="1" ht="17.25" customHeight="1" x14ac:dyDescent="0.25">
      <c r="A33" s="34" t="s">
        <v>36</v>
      </c>
      <c r="B33" s="134"/>
      <c r="C33" s="135"/>
      <c r="D33" s="6">
        <v>9</v>
      </c>
      <c r="E33" s="18">
        <v>5</v>
      </c>
      <c r="F33" s="26">
        <v>5</v>
      </c>
      <c r="G33" s="6">
        <f t="shared" ref="G33:G54" si="2">F33-E33</f>
        <v>0</v>
      </c>
      <c r="H33" s="7">
        <f t="shared" si="1"/>
        <v>0</v>
      </c>
      <c r="I33" s="21">
        <v>100</v>
      </c>
      <c r="J33" s="29">
        <v>100</v>
      </c>
      <c r="K33" s="24">
        <f>E33*100/E5</f>
        <v>3.7956426022925684E-2</v>
      </c>
      <c r="L33" s="32">
        <f>F33*100/F5</f>
        <v>4.2896362388469458E-2</v>
      </c>
      <c r="M33" s="9"/>
      <c r="N33" s="9"/>
      <c r="O33" s="9"/>
      <c r="P33" s="9"/>
      <c r="Q33" s="9"/>
      <c r="R33" s="9"/>
      <c r="S33" s="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0" customFormat="1" ht="17.25" customHeight="1" x14ac:dyDescent="0.25">
      <c r="A34" s="34" t="s">
        <v>37</v>
      </c>
      <c r="B34" s="136"/>
      <c r="C34" s="137"/>
      <c r="D34" s="6">
        <v>55</v>
      </c>
      <c r="E34" s="18">
        <v>41</v>
      </c>
      <c r="F34" s="26">
        <v>28</v>
      </c>
      <c r="G34" s="6">
        <f t="shared" si="2"/>
        <v>-13</v>
      </c>
      <c r="H34" s="7">
        <f t="shared" si="1"/>
        <v>-31.707317073170731</v>
      </c>
      <c r="I34" s="21">
        <v>18.899999999999999</v>
      </c>
      <c r="J34" s="29">
        <v>32.4</v>
      </c>
      <c r="K34" s="24">
        <f>E34*100/E5</f>
        <v>0.3112426933879906</v>
      </c>
      <c r="L34" s="32">
        <f>F34*100/F5</f>
        <v>0.24021962937542896</v>
      </c>
      <c r="M34" s="9"/>
      <c r="N34" s="9"/>
      <c r="O34" s="9"/>
      <c r="P34" s="9"/>
      <c r="Q34" s="9"/>
      <c r="R34" s="9"/>
      <c r="S34" s="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s="10" customFormat="1" ht="17.25" customHeight="1" x14ac:dyDescent="0.25">
      <c r="A35" s="34" t="s">
        <v>38</v>
      </c>
      <c r="B35" s="138"/>
      <c r="C35" s="139"/>
      <c r="D35" s="6">
        <v>4</v>
      </c>
      <c r="E35" s="18">
        <v>2</v>
      </c>
      <c r="F35" s="26">
        <v>6</v>
      </c>
      <c r="G35" s="6">
        <f t="shared" si="2"/>
        <v>4</v>
      </c>
      <c r="H35" s="7">
        <f t="shared" si="1"/>
        <v>200</v>
      </c>
      <c r="I35" s="21">
        <v>100</v>
      </c>
      <c r="J35" s="29">
        <v>100</v>
      </c>
      <c r="K35" s="24">
        <f>E35*100/E5</f>
        <v>1.5182570409170272E-2</v>
      </c>
      <c r="L35" s="32">
        <f>F35*100/F5</f>
        <v>5.1475634866163349E-2</v>
      </c>
      <c r="M35" s="9"/>
      <c r="N35" s="9"/>
      <c r="O35" s="9"/>
      <c r="P35" s="9"/>
      <c r="Q35" s="9"/>
      <c r="R35" s="9"/>
      <c r="S35" s="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10" customFormat="1" ht="17.25" customHeight="1" x14ac:dyDescent="0.25">
      <c r="A36" s="34" t="s">
        <v>39</v>
      </c>
      <c r="B36" s="140"/>
      <c r="C36" s="141"/>
      <c r="D36" s="6">
        <v>67</v>
      </c>
      <c r="E36" s="18">
        <v>79</v>
      </c>
      <c r="F36" s="26">
        <v>59</v>
      </c>
      <c r="G36" s="6">
        <f t="shared" si="2"/>
        <v>-20</v>
      </c>
      <c r="H36" s="7">
        <f t="shared" si="1"/>
        <v>-25.316455696202532</v>
      </c>
      <c r="I36" s="21">
        <v>15.9</v>
      </c>
      <c r="J36" s="29">
        <v>2.7</v>
      </c>
      <c r="K36" s="24">
        <f>E36*100/E5</f>
        <v>0.59971153116222575</v>
      </c>
      <c r="L36" s="32">
        <f>F36*100/F5</f>
        <v>0.50617707618393959</v>
      </c>
      <c r="M36" s="9"/>
      <c r="N36" s="9"/>
      <c r="O36" s="9"/>
      <c r="P36" s="9"/>
      <c r="Q36" s="9"/>
      <c r="R36" s="9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s="10" customFormat="1" ht="17.25" customHeight="1" x14ac:dyDescent="0.25">
      <c r="A37" s="34" t="s">
        <v>40</v>
      </c>
      <c r="B37" s="142"/>
      <c r="C37" s="143"/>
      <c r="D37" s="6">
        <v>16</v>
      </c>
      <c r="E37" s="18">
        <v>13</v>
      </c>
      <c r="F37" s="26">
        <v>19</v>
      </c>
      <c r="G37" s="6">
        <f t="shared" si="2"/>
        <v>6</v>
      </c>
      <c r="H37" s="7">
        <f t="shared" ref="H37:H54" si="3">IF(E37=0, 100)+IF(E37+F37=0, -100)+IF(E37&lt;&gt;0, G37*100/E37)</f>
        <v>46.153846153846153</v>
      </c>
      <c r="I37" s="21">
        <v>100</v>
      </c>
      <c r="J37" s="29">
        <v>75</v>
      </c>
      <c r="K37" s="24">
        <f>E37*100/E5</f>
        <v>9.868670765960677E-2</v>
      </c>
      <c r="L37" s="32">
        <f>F37*100/F5</f>
        <v>0.16300617707618395</v>
      </c>
      <c r="M37" s="9"/>
      <c r="N37" s="9"/>
      <c r="O37" s="9"/>
      <c r="P37" s="9"/>
      <c r="Q37" s="9"/>
      <c r="R37" s="9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s="10" customFormat="1" ht="17.25" customHeight="1" x14ac:dyDescent="0.25">
      <c r="A38" s="34" t="s">
        <v>41</v>
      </c>
      <c r="B38" s="157"/>
      <c r="C38" s="158"/>
      <c r="D38" s="6">
        <v>117</v>
      </c>
      <c r="E38" s="18">
        <v>116</v>
      </c>
      <c r="F38" s="26">
        <v>98</v>
      </c>
      <c r="G38" s="6">
        <f t="shared" si="2"/>
        <v>-18</v>
      </c>
      <c r="H38" s="7">
        <f t="shared" si="3"/>
        <v>-15.517241379310345</v>
      </c>
      <c r="I38" s="21">
        <v>97.3</v>
      </c>
      <c r="J38" s="29">
        <v>100</v>
      </c>
      <c r="K38" s="24">
        <f>E38*100/E5</f>
        <v>0.88058908373187583</v>
      </c>
      <c r="L38" s="32">
        <f>F38*100/F5</f>
        <v>0.8407687028140014</v>
      </c>
      <c r="M38" s="9"/>
      <c r="N38" s="9"/>
      <c r="O38" s="9"/>
      <c r="P38" s="9"/>
      <c r="Q38" s="9"/>
      <c r="R38" s="9"/>
      <c r="S38" s="9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s="10" customFormat="1" ht="17.25" customHeight="1" x14ac:dyDescent="0.25">
      <c r="A39" s="34" t="s">
        <v>42</v>
      </c>
      <c r="B39" s="155"/>
      <c r="C39" s="156"/>
      <c r="D39" s="6">
        <v>61</v>
      </c>
      <c r="E39" s="18">
        <v>64</v>
      </c>
      <c r="F39" s="26">
        <v>52</v>
      </c>
      <c r="G39" s="6">
        <f t="shared" si="2"/>
        <v>-12</v>
      </c>
      <c r="H39" s="7">
        <f t="shared" si="3"/>
        <v>-18.75</v>
      </c>
      <c r="I39" s="21">
        <v>96.1</v>
      </c>
      <c r="J39" s="29">
        <v>100</v>
      </c>
      <c r="K39" s="24">
        <f>E39*100/E5</f>
        <v>0.48584225309344869</v>
      </c>
      <c r="L39" s="32">
        <f>F39*100/F5</f>
        <v>0.44612216884008238</v>
      </c>
      <c r="M39" s="9"/>
      <c r="N39" s="9"/>
      <c r="O39" s="9"/>
      <c r="P39" s="9"/>
      <c r="Q39" s="9"/>
      <c r="R39" s="9"/>
      <c r="S39" s="9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7.25" customHeight="1" x14ac:dyDescent="0.25">
      <c r="A40" s="34" t="s">
        <v>43</v>
      </c>
      <c r="B40" s="153"/>
      <c r="C40" s="154"/>
      <c r="D40" s="6">
        <v>399</v>
      </c>
      <c r="E40" s="18">
        <v>336</v>
      </c>
      <c r="F40" s="26">
        <v>297</v>
      </c>
      <c r="G40" s="6">
        <f t="shared" si="2"/>
        <v>-39</v>
      </c>
      <c r="H40" s="7">
        <f t="shared" si="3"/>
        <v>-11.607142857142858</v>
      </c>
      <c r="I40" s="21">
        <v>98.2</v>
      </c>
      <c r="J40" s="29">
        <v>93.8</v>
      </c>
      <c r="K40" s="24">
        <f>E40*100/E5</f>
        <v>2.5506718287406058</v>
      </c>
      <c r="L40" s="32">
        <f>F40*100/F5</f>
        <v>2.5480439258750858</v>
      </c>
      <c r="M40" s="9"/>
      <c r="N40" s="9"/>
      <c r="O40" s="9"/>
      <c r="P40" s="9"/>
      <c r="Q40" s="9"/>
      <c r="R40" s="9"/>
      <c r="S40" s="9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s="10" customFormat="1" ht="17.25" customHeight="1" x14ac:dyDescent="0.25">
      <c r="A41" s="34" t="s">
        <v>44</v>
      </c>
      <c r="B41" s="151"/>
      <c r="C41" s="152"/>
      <c r="D41" s="6">
        <v>121</v>
      </c>
      <c r="E41" s="18">
        <v>137</v>
      </c>
      <c r="F41" s="26">
        <v>147</v>
      </c>
      <c r="G41" s="6">
        <f t="shared" si="2"/>
        <v>10</v>
      </c>
      <c r="H41" s="7">
        <f t="shared" si="3"/>
        <v>7.2992700729927007</v>
      </c>
      <c r="I41" s="21">
        <v>99.3</v>
      </c>
      <c r="J41" s="29">
        <v>99.4</v>
      </c>
      <c r="K41" s="24">
        <f>E41*100/E5</f>
        <v>1.0400060730281637</v>
      </c>
      <c r="L41" s="32">
        <f>F41*100/F5</f>
        <v>1.2611530542210021</v>
      </c>
      <c r="M41" s="9"/>
      <c r="N41" s="9"/>
      <c r="O41" s="9"/>
      <c r="P41" s="9"/>
      <c r="Q41" s="9"/>
      <c r="R41" s="9"/>
      <c r="S41" s="9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7.25" customHeight="1" x14ac:dyDescent="0.25">
      <c r="A42" s="162" t="s">
        <v>45</v>
      </c>
      <c r="B42" s="49" t="s">
        <v>46</v>
      </c>
      <c r="C42" s="166"/>
      <c r="D42" s="6">
        <v>33</v>
      </c>
      <c r="E42" s="18">
        <v>58</v>
      </c>
      <c r="F42" s="26">
        <v>66</v>
      </c>
      <c r="G42" s="6">
        <f t="shared" si="2"/>
        <v>8</v>
      </c>
      <c r="H42" s="7">
        <f t="shared" si="3"/>
        <v>13.793103448275861</v>
      </c>
      <c r="I42" s="21">
        <v>100</v>
      </c>
      <c r="J42" s="29">
        <v>100</v>
      </c>
      <c r="K42" s="24">
        <f>E42*100/E5</f>
        <v>0.44029454186593792</v>
      </c>
      <c r="L42" s="32">
        <f>F42*100/F5</f>
        <v>0.5662319835277968</v>
      </c>
      <c r="M42" s="9"/>
      <c r="N42" s="9"/>
      <c r="O42" s="9"/>
      <c r="P42" s="9"/>
      <c r="Q42" s="9"/>
      <c r="R42" s="9"/>
      <c r="S42" s="9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7.25" customHeight="1" x14ac:dyDescent="0.25">
      <c r="A43" s="163"/>
      <c r="B43" s="49" t="s">
        <v>47</v>
      </c>
      <c r="C43" s="161"/>
      <c r="D43" s="6">
        <v>15</v>
      </c>
      <c r="E43" s="18">
        <v>8</v>
      </c>
      <c r="F43" s="26">
        <v>11</v>
      </c>
      <c r="G43" s="6">
        <f t="shared" si="2"/>
        <v>3</v>
      </c>
      <c r="H43" s="7">
        <f t="shared" si="3"/>
        <v>37.5</v>
      </c>
      <c r="I43" s="21">
        <v>100</v>
      </c>
      <c r="J43" s="29">
        <v>100</v>
      </c>
      <c r="K43" s="24">
        <f>E43*100/E5</f>
        <v>6.0730281636681087E-2</v>
      </c>
      <c r="L43" s="32">
        <f>F43*100/F5</f>
        <v>9.4371997254632814E-2</v>
      </c>
      <c r="M43" s="9"/>
      <c r="N43" s="9"/>
      <c r="O43" s="9"/>
      <c r="P43" s="9"/>
      <c r="Q43" s="9"/>
      <c r="R43" s="9"/>
      <c r="S43" s="9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7.25" customHeight="1" x14ac:dyDescent="0.25">
      <c r="A44" s="164"/>
      <c r="B44" s="49" t="s">
        <v>48</v>
      </c>
      <c r="C44" s="160"/>
      <c r="D44" s="6">
        <v>2</v>
      </c>
      <c r="E44" s="18">
        <v>0</v>
      </c>
      <c r="F44" s="26">
        <v>2</v>
      </c>
      <c r="G44" s="6">
        <f t="shared" si="2"/>
        <v>2</v>
      </c>
      <c r="H44" s="7">
        <f t="shared" si="3"/>
        <v>100</v>
      </c>
      <c r="I44" s="21">
        <v>100</v>
      </c>
      <c r="J44" s="29">
        <v>100</v>
      </c>
      <c r="K44" s="24">
        <f>E44*100/E5</f>
        <v>0</v>
      </c>
      <c r="L44" s="32">
        <f>F44*100/F5</f>
        <v>1.7158544955387784E-2</v>
      </c>
      <c r="M44" s="9"/>
      <c r="N44" s="9"/>
      <c r="O44" s="9"/>
      <c r="P44" s="9"/>
      <c r="Q44" s="9"/>
      <c r="R44" s="9"/>
      <c r="S44" s="9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7.25" customHeight="1" x14ac:dyDescent="0.25">
      <c r="A45" s="165"/>
      <c r="B45" s="49" t="s">
        <v>49</v>
      </c>
      <c r="C45" s="146"/>
      <c r="D45" s="6">
        <v>71</v>
      </c>
      <c r="E45" s="18">
        <v>71</v>
      </c>
      <c r="F45" s="26">
        <v>68</v>
      </c>
      <c r="G45" s="6">
        <f t="shared" si="2"/>
        <v>-3</v>
      </c>
      <c r="H45" s="7">
        <f t="shared" si="3"/>
        <v>-4.225352112676056</v>
      </c>
      <c r="I45" s="21">
        <v>98.6</v>
      </c>
      <c r="J45" s="29">
        <v>100</v>
      </c>
      <c r="K45" s="24">
        <f>E45*100/E5</f>
        <v>0.53898124952554471</v>
      </c>
      <c r="L45" s="32">
        <f>F45*100/F5</f>
        <v>0.58339052848318462</v>
      </c>
      <c r="M45" s="9"/>
      <c r="N45" s="9"/>
      <c r="O45" s="9"/>
      <c r="P45" s="9"/>
      <c r="Q45" s="9"/>
      <c r="R45" s="9"/>
      <c r="S45" s="9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s="1" customFormat="1" ht="35.25" customHeight="1" x14ac:dyDescent="0.25">
      <c r="A46" s="148" t="s">
        <v>50</v>
      </c>
      <c r="B46" s="149"/>
      <c r="C46" s="150"/>
      <c r="D46" s="14">
        <v>8831</v>
      </c>
      <c r="E46" s="20">
        <v>7000</v>
      </c>
      <c r="F46" s="28">
        <v>6229</v>
      </c>
      <c r="G46" s="14">
        <f t="shared" si="2"/>
        <v>-771</v>
      </c>
      <c r="H46" s="15">
        <f t="shared" si="3"/>
        <v>-11.014285714285714</v>
      </c>
      <c r="I46" s="15"/>
      <c r="J46" s="15"/>
      <c r="K46" s="144" t="s">
        <v>51</v>
      </c>
      <c r="L46" s="145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ht="17.25" customHeight="1" x14ac:dyDescent="0.25">
      <c r="A47" s="167" t="s">
        <v>52</v>
      </c>
      <c r="B47" s="34" t="s">
        <v>53</v>
      </c>
      <c r="C47" s="147"/>
      <c r="D47" s="6">
        <v>271</v>
      </c>
      <c r="E47" s="18">
        <v>303</v>
      </c>
      <c r="F47" s="26">
        <v>253</v>
      </c>
      <c r="G47" s="14">
        <f t="shared" si="2"/>
        <v>-50</v>
      </c>
      <c r="H47" s="15">
        <f t="shared" si="3"/>
        <v>-16.501650165016503</v>
      </c>
      <c r="I47" s="7"/>
      <c r="J47" s="7"/>
      <c r="K47" s="24">
        <f>E47*100/E46</f>
        <v>4.3285714285714283</v>
      </c>
      <c r="L47" s="32">
        <f>F47*100/F46</f>
        <v>4.0616471343714879</v>
      </c>
      <c r="M47" s="9"/>
      <c r="N47" s="9"/>
      <c r="O47" s="9"/>
      <c r="P47" s="9"/>
      <c r="Q47" s="9"/>
      <c r="R47" s="9"/>
      <c r="S47" s="9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7.25" customHeight="1" x14ac:dyDescent="0.25">
      <c r="A48" s="168"/>
      <c r="B48" s="34" t="s">
        <v>54</v>
      </c>
      <c r="C48" s="159"/>
      <c r="D48" s="6">
        <v>5408</v>
      </c>
      <c r="E48" s="18">
        <v>4278</v>
      </c>
      <c r="F48" s="26">
        <v>3815</v>
      </c>
      <c r="G48" s="14">
        <f t="shared" si="2"/>
        <v>-463</v>
      </c>
      <c r="H48" s="15">
        <f t="shared" si="3"/>
        <v>-10.822814399251987</v>
      </c>
      <c r="I48" s="7"/>
      <c r="J48" s="7"/>
      <c r="K48" s="24">
        <f>E48*100/E46</f>
        <v>61.114285714285714</v>
      </c>
      <c r="L48" s="32">
        <f>F48*100/F46</f>
        <v>61.245785840423821</v>
      </c>
      <c r="M48" s="9"/>
      <c r="N48" s="9"/>
      <c r="O48" s="9"/>
      <c r="P48" s="9"/>
      <c r="Q48" s="9"/>
      <c r="R48" s="9"/>
      <c r="S48" s="9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7.25" customHeight="1" x14ac:dyDescent="0.25">
      <c r="A49" s="169"/>
      <c r="B49" s="34" t="s">
        <v>55</v>
      </c>
      <c r="C49" s="180"/>
      <c r="D49" s="6">
        <v>3058</v>
      </c>
      <c r="E49" s="18">
        <v>2284</v>
      </c>
      <c r="F49" s="26">
        <v>2072</v>
      </c>
      <c r="G49" s="14">
        <f t="shared" si="2"/>
        <v>-212</v>
      </c>
      <c r="H49" s="15">
        <f t="shared" si="3"/>
        <v>-9.2819614711033278</v>
      </c>
      <c r="I49" s="7"/>
      <c r="J49" s="7"/>
      <c r="K49" s="24">
        <f>E49*100/E46</f>
        <v>32.628571428571426</v>
      </c>
      <c r="L49" s="32">
        <f>F49*100/F46</f>
        <v>33.263766254615511</v>
      </c>
      <c r="M49" s="2"/>
      <c r="N49" s="2"/>
      <c r="O49" s="2"/>
      <c r="P49" s="2"/>
      <c r="Q49" s="2"/>
      <c r="R49" s="2"/>
      <c r="S49" s="2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7.25" customHeight="1" x14ac:dyDescent="0.25">
      <c r="A50" s="170"/>
      <c r="B50" s="34" t="s">
        <v>56</v>
      </c>
      <c r="C50" s="179"/>
      <c r="D50" s="6">
        <v>1216</v>
      </c>
      <c r="E50" s="18">
        <v>1186</v>
      </c>
      <c r="F50" s="26">
        <v>1300</v>
      </c>
      <c r="G50" s="14">
        <f t="shared" si="2"/>
        <v>114</v>
      </c>
      <c r="H50" s="15">
        <f t="shared" si="3"/>
        <v>9.6121416526138272</v>
      </c>
      <c r="I50" s="7"/>
      <c r="J50" s="7"/>
      <c r="K50" s="24">
        <f>E50*100/E46</f>
        <v>16.942857142857143</v>
      </c>
      <c r="L50" s="32">
        <f>F50*100/F46</f>
        <v>20.870123615347566</v>
      </c>
      <c r="M50" s="2"/>
      <c r="N50" s="2"/>
      <c r="O50" s="2"/>
      <c r="P50" s="2"/>
      <c r="Q50" s="2"/>
      <c r="R50" s="2"/>
      <c r="S50" s="2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7.25" customHeight="1" x14ac:dyDescent="0.25">
      <c r="A51" s="171"/>
      <c r="B51" s="34" t="s">
        <v>57</v>
      </c>
      <c r="C51" s="178"/>
      <c r="D51" s="6">
        <v>1020</v>
      </c>
      <c r="E51" s="18">
        <v>765</v>
      </c>
      <c r="F51" s="26">
        <v>1009</v>
      </c>
      <c r="G51" s="14">
        <f t="shared" si="2"/>
        <v>244</v>
      </c>
      <c r="H51" s="15">
        <f t="shared" si="3"/>
        <v>31.895424836601308</v>
      </c>
      <c r="I51" s="7"/>
      <c r="J51" s="7"/>
      <c r="K51" s="24">
        <f>E51*100/E46</f>
        <v>10.928571428571429</v>
      </c>
      <c r="L51" s="32">
        <f>F51*100/F46</f>
        <v>16.198426713758227</v>
      </c>
      <c r="M51" s="2"/>
      <c r="N51" s="2"/>
      <c r="O51" s="2"/>
      <c r="P51" s="2"/>
      <c r="Q51" s="2"/>
      <c r="R51" s="2"/>
      <c r="S51" s="2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7.25" customHeight="1" x14ac:dyDescent="0.25">
      <c r="A52" s="172"/>
      <c r="B52" s="34" t="s">
        <v>58</v>
      </c>
      <c r="C52" s="177"/>
      <c r="D52" s="6">
        <v>2089</v>
      </c>
      <c r="E52" s="18">
        <v>1555</v>
      </c>
      <c r="F52" s="26">
        <v>909</v>
      </c>
      <c r="G52" s="14">
        <f t="shared" si="2"/>
        <v>-646</v>
      </c>
      <c r="H52" s="15">
        <f t="shared" si="3"/>
        <v>-41.543408360128616</v>
      </c>
      <c r="I52" s="7"/>
      <c r="J52" s="7"/>
      <c r="K52" s="24">
        <f>E52*100/E46</f>
        <v>22.214285714285715</v>
      </c>
      <c r="L52" s="32">
        <f>F52*100/F46</f>
        <v>14.593032589500723</v>
      </c>
      <c r="M52" s="2"/>
      <c r="N52" s="2"/>
      <c r="O52" s="2"/>
      <c r="P52" s="2"/>
      <c r="Q52" s="2"/>
      <c r="R52" s="2"/>
      <c r="S52" s="2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7.25" customHeight="1" x14ac:dyDescent="0.25">
      <c r="A53" s="173"/>
      <c r="B53" s="34" t="s">
        <v>59</v>
      </c>
      <c r="C53" s="176"/>
      <c r="D53" s="6">
        <v>31</v>
      </c>
      <c r="E53" s="18">
        <v>52</v>
      </c>
      <c r="F53" s="26">
        <v>27</v>
      </c>
      <c r="G53" s="14">
        <f t="shared" si="2"/>
        <v>-25</v>
      </c>
      <c r="H53" s="15">
        <f t="shared" si="3"/>
        <v>-48.07692307692308</v>
      </c>
      <c r="I53" s="7"/>
      <c r="J53" s="7"/>
      <c r="K53" s="24">
        <f>E53*100/E46</f>
        <v>0.74285714285714288</v>
      </c>
      <c r="L53" s="32">
        <f>F53*100/F46</f>
        <v>0.43345641354952641</v>
      </c>
      <c r="M53" s="2"/>
      <c r="N53" s="2"/>
      <c r="O53" s="2"/>
      <c r="P53" s="2"/>
      <c r="Q53" s="2"/>
      <c r="R53" s="2"/>
      <c r="S53" s="2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7.25" customHeight="1" x14ac:dyDescent="0.25">
      <c r="A54" s="174"/>
      <c r="B54" s="34" t="s">
        <v>60</v>
      </c>
      <c r="C54" s="175"/>
      <c r="D54" s="6">
        <v>552</v>
      </c>
      <c r="E54" s="18">
        <v>443</v>
      </c>
      <c r="F54" s="26">
        <v>160</v>
      </c>
      <c r="G54" s="14">
        <f t="shared" si="2"/>
        <v>-283</v>
      </c>
      <c r="H54" s="15">
        <f t="shared" si="3"/>
        <v>-63.882618510158011</v>
      </c>
      <c r="I54" s="7"/>
      <c r="J54" s="7"/>
      <c r="K54" s="24">
        <f>E54*100/E46</f>
        <v>6.3285714285714283</v>
      </c>
      <c r="L54" s="32">
        <f>F54*100/F46</f>
        <v>2.5686305988120082</v>
      </c>
      <c r="M54" s="2"/>
      <c r="N54" s="2"/>
      <c r="O54" s="2"/>
      <c r="P54" s="2"/>
      <c r="Q54" s="2"/>
      <c r="R54" s="2"/>
      <c r="S54" s="2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6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6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6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82" t="s">
        <v>63</v>
      </c>
      <c r="N64" s="2"/>
      <c r="O64" s="2"/>
      <c r="P64" s="2"/>
      <c r="Q64" s="2"/>
      <c r="R64" s="2"/>
      <c r="S64" s="2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3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3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3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3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3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3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3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3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3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3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3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3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3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</sheetData>
  <mergeCells count="62">
    <mergeCell ref="B48:C48"/>
    <mergeCell ref="B44:C44"/>
    <mergeCell ref="B43:C43"/>
    <mergeCell ref="A42:A45"/>
    <mergeCell ref="B42:C42"/>
    <mergeCell ref="A47:A54"/>
    <mergeCell ref="B54:C54"/>
    <mergeCell ref="B53:C53"/>
    <mergeCell ref="B52:C52"/>
    <mergeCell ref="B51:C51"/>
    <mergeCell ref="B50:C50"/>
    <mergeCell ref="B49:C49"/>
    <mergeCell ref="A37:C37"/>
    <mergeCell ref="K46:L46"/>
    <mergeCell ref="B45:C45"/>
    <mergeCell ref="B47:C47"/>
    <mergeCell ref="A46:C46"/>
    <mergeCell ref="A41:C41"/>
    <mergeCell ref="A40:C40"/>
    <mergeCell ref="A39:C39"/>
    <mergeCell ref="A38:C38"/>
    <mergeCell ref="A32:C32"/>
    <mergeCell ref="A33:C33"/>
    <mergeCell ref="A34:C34"/>
    <mergeCell ref="A35:C35"/>
    <mergeCell ref="A36:C36"/>
    <mergeCell ref="B17:C17"/>
    <mergeCell ref="A28:C28"/>
    <mergeCell ref="A29:C29"/>
    <mergeCell ref="A30:C30"/>
    <mergeCell ref="A31:C31"/>
    <mergeCell ref="A24:C24"/>
    <mergeCell ref="A25:C25"/>
    <mergeCell ref="A26:C26"/>
    <mergeCell ref="A27:C27"/>
    <mergeCell ref="A23:C23"/>
    <mergeCell ref="A1:L1"/>
    <mergeCell ref="E2:L2"/>
    <mergeCell ref="K3:L3"/>
    <mergeCell ref="J3:J4"/>
    <mergeCell ref="I3:I4"/>
    <mergeCell ref="H3:H4"/>
    <mergeCell ref="F3:F4"/>
    <mergeCell ref="E3:E4"/>
    <mergeCell ref="D2:D4"/>
    <mergeCell ref="A2:C4"/>
    <mergeCell ref="A5:C5"/>
    <mergeCell ref="A6:C6"/>
    <mergeCell ref="A22:C22"/>
    <mergeCell ref="A18:C18"/>
    <mergeCell ref="A19:B20"/>
    <mergeCell ref="A21:C2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19685038924217224" right="0.19685038924217224" top="0.75" bottom="0.19685038924217224" header="0" footer="0"/>
  <pageSetup paperSize="9" scale="9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Макарова Ирина Валерьевна</cp:lastModifiedBy>
  <cp:lastPrinted>2026-01-26T09:50:36Z</cp:lastPrinted>
  <dcterms:created xsi:type="dcterms:W3CDTF">2025-12-08T07:56:52Z</dcterms:created>
  <dcterms:modified xsi:type="dcterms:W3CDTF">2026-01-26T09:50:42Z</dcterms:modified>
</cp:coreProperties>
</file>